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filterPrivacy="1"/>
  <xr:revisionPtr revIDLastSave="0" documentId="13_ncr:1_{B2916C78-9C3B-41A0-8CB6-685FE265932B}" xr6:coauthVersionLast="47" xr6:coauthVersionMax="47" xr10:uidLastSave="{00000000-0000-0000-0000-000000000000}"/>
  <bookViews>
    <workbookView xWindow="-28920" yWindow="45" windowWidth="29040" windowHeight="15720" xr2:uid="{00000000-000D-0000-FFFF-FFFF00000000}"/>
  </bookViews>
  <sheets>
    <sheet name="TAB A- Summary Template Exp" sheetId="1" r:id="rId1"/>
  </sheets>
  <definedNames>
    <definedName name="_xlnm.Print_Area" localSheetId="0">'TAB A- Summary Template Exp'!$A$3:$F$121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09" i="1" l="1"/>
  <c r="F101" i="1" l="1"/>
  <c r="F110" i="1" l="1"/>
  <c r="E110" i="1"/>
  <c r="D110" i="1"/>
  <c r="F105" i="1"/>
  <c r="E105" i="1"/>
  <c r="D105" i="1"/>
  <c r="D95" i="1"/>
  <c r="F84" i="1"/>
  <c r="E84" i="1"/>
  <c r="D84" i="1"/>
  <c r="F74" i="1"/>
  <c r="E74" i="1"/>
  <c r="D74" i="1"/>
  <c r="F66" i="1"/>
  <c r="E66" i="1"/>
  <c r="D66" i="1"/>
  <c r="E49" i="1"/>
  <c r="F49" i="1" l="1"/>
  <c r="D49" i="1"/>
  <c r="D34" i="1"/>
  <c r="D28" i="1"/>
  <c r="F28" i="1"/>
  <c r="E28" i="1"/>
  <c r="F95" i="1" l="1"/>
  <c r="F90" i="1"/>
  <c r="F40" i="1"/>
  <c r="F34" i="1"/>
  <c r="F112" i="1" l="1"/>
  <c r="E34" i="1"/>
  <c r="D40" i="1"/>
  <c r="E40" i="1"/>
  <c r="D90" i="1"/>
  <c r="E90" i="1"/>
  <c r="E95" i="1"/>
  <c r="D112" i="1" l="1"/>
  <c r="E112" i="1"/>
</calcChain>
</file>

<file path=xl/sharedStrings.xml><?xml version="1.0" encoding="utf-8"?>
<sst xmlns="http://schemas.openxmlformats.org/spreadsheetml/2006/main" count="278" uniqueCount="92">
  <si>
    <t>Category 1 - Homeless Prevention, Tenancy Sustainment and Resettlement Supports</t>
  </si>
  <si>
    <t>Local Authority</t>
  </si>
  <si>
    <t>Project Name</t>
  </si>
  <si>
    <t>Service Provider</t>
  </si>
  <si>
    <t>Revised Expenditure Estimate                  (if applicable)</t>
  </si>
  <si>
    <t>SUB TOTALS</t>
  </si>
  <si>
    <t xml:space="preserve"> </t>
  </si>
  <si>
    <t>TOTALS</t>
  </si>
  <si>
    <t>Director of Finance</t>
  </si>
  <si>
    <t>Date</t>
  </si>
  <si>
    <t>Director of Housing</t>
  </si>
  <si>
    <t>Activity\Service</t>
  </si>
  <si>
    <t>Name of Facility</t>
  </si>
  <si>
    <t xml:space="preserve">Facility Type </t>
  </si>
  <si>
    <t>Description of Service</t>
  </si>
  <si>
    <t>I hereby certify that this statement of expenditure relates to the homeless services programme for the Mid West Region and that the delegated 'Section 10' Exchequer funding allocation is used for the sole purpose of expenditure incurred on this homeless services programme:</t>
  </si>
  <si>
    <t>Focus Ireland</t>
  </si>
  <si>
    <t>Novas</t>
  </si>
  <si>
    <t>Peter McVerry Trust</t>
  </si>
  <si>
    <t>Sophia</t>
  </si>
  <si>
    <t>Homeless Prevention</t>
  </si>
  <si>
    <t>Tenancy Sustainment</t>
  </si>
  <si>
    <t>Resettlement Supports</t>
  </si>
  <si>
    <t>Mid West Simon</t>
  </si>
  <si>
    <t>Housing First</t>
  </si>
  <si>
    <t xml:space="preserve">Focus Ireland </t>
  </si>
  <si>
    <t xml:space="preserve">Novas Initiatives  </t>
  </si>
  <si>
    <t xml:space="preserve">Novas Initiatives </t>
  </si>
  <si>
    <t xml:space="preserve">Mid West Simon </t>
  </si>
  <si>
    <t xml:space="preserve">Youth Homeless Prevention </t>
  </si>
  <si>
    <t>Childers Road Family Initiative</t>
  </si>
  <si>
    <t>Twin Oaks Family Hub (Dublin Road Family Initiative)</t>
  </si>
  <si>
    <t>Suaimhneas</t>
  </si>
  <si>
    <t>Respond</t>
  </si>
  <si>
    <t>Cusack Lodge</t>
  </si>
  <si>
    <t>Cuan Mhuire Bruree</t>
  </si>
  <si>
    <t>Cuan Mhuire</t>
  </si>
  <si>
    <t>Teach Mhuire and Sancta Maria</t>
  </si>
  <si>
    <t>DIAL Aftercare Services</t>
  </si>
  <si>
    <t>McGarry House</t>
  </si>
  <si>
    <t>Temporary Emergency Provision</t>
  </si>
  <si>
    <t>Thomond House</t>
  </si>
  <si>
    <t>Associated Charities Trust (ACT)</t>
  </si>
  <si>
    <t>Clann Nua</t>
  </si>
  <si>
    <t xml:space="preserve">Laurel Lodge </t>
  </si>
  <si>
    <t xml:space="preserve">Westbrook House </t>
  </si>
  <si>
    <t>Novas / Focus Ireland</t>
  </si>
  <si>
    <t>Clare County Coucil</t>
  </si>
  <si>
    <t>B&amp;B</t>
  </si>
  <si>
    <t>Brother Russell House</t>
  </si>
  <si>
    <t>Altamira</t>
  </si>
  <si>
    <t>ACT</t>
  </si>
  <si>
    <t>Drop in Centre</t>
  </si>
  <si>
    <t>SVP Mid West</t>
  </si>
  <si>
    <t>Resettlement Officer</t>
  </si>
  <si>
    <t xml:space="preserve">Central Placement and Assessment Officer </t>
  </si>
  <si>
    <t xml:space="preserve">HAP Placefinder </t>
  </si>
  <si>
    <t>Regional LAs</t>
  </si>
  <si>
    <t>Regional Homeless Service Management</t>
  </si>
  <si>
    <t>Presentation Family Hub</t>
  </si>
  <si>
    <t>HAT Central Placement and Assessment Officer</t>
  </si>
  <si>
    <t>Limerick City &amp; County Council</t>
  </si>
  <si>
    <t>St Joseph’s Street, Limerick</t>
  </si>
  <si>
    <t>Outreach</t>
  </si>
  <si>
    <t>Ana Liffey</t>
  </si>
  <si>
    <t>DHLGH / Mid West Protocol Agreement - Financial Report 2024</t>
  </si>
  <si>
    <t>Category 1A - Homeless Prevention, Tenancy Sustainment and Resettlement Supports (Excluding Housing First)</t>
  </si>
  <si>
    <t>Category 1B - Housing First Services</t>
  </si>
  <si>
    <t xml:space="preserve">Category 2 -  Supported Emergency Accommodation for Families  </t>
  </si>
  <si>
    <t xml:space="preserve">Category 2A -  Supported Emergency Accommodation for Families (Excluding Family Hubs) </t>
  </si>
  <si>
    <t xml:space="preserve">Category 2B -  Family Hubs </t>
  </si>
  <si>
    <t>Category 3 -  Supported Emergency Accommodation for Singles</t>
  </si>
  <si>
    <t xml:space="preserve">Category 4 -  Other Emergency Accommodation - Commerical Hotels and B&amp;Bs </t>
  </si>
  <si>
    <t>Category 4A -  Other Emergency Accommodation - Commerical Hotels and B&amp;Bs (Excluding Contracted Commerical Hotels and B&amp;Bs)</t>
  </si>
  <si>
    <t>Other Emergency Accommodation with no supports</t>
  </si>
  <si>
    <t xml:space="preserve">Other Emergency Accommodation </t>
  </si>
  <si>
    <t>Category 4B -  Other Emergency Accommodation - Contracted Commerical Hotels and B&amp;Bs</t>
  </si>
  <si>
    <t>Hotel</t>
  </si>
  <si>
    <t>Other Emergency Accommodation</t>
  </si>
  <si>
    <t>Category 5 - Long-Term Supported Accommodation</t>
  </si>
  <si>
    <t>Category 6 - Day Services</t>
  </si>
  <si>
    <t>Category 7 - Housing Authority Homeless Services Provision including Administration</t>
  </si>
  <si>
    <t xml:space="preserve">Category 7A Housing Authority Prevention Services </t>
  </si>
  <si>
    <t xml:space="preserve">Category 7B Other Housing Authority Services including Administration </t>
  </si>
  <si>
    <t>Temporary Emergency Provision (Phoenix Lodge)</t>
  </si>
  <si>
    <t>TBH</t>
  </si>
  <si>
    <t>Grey Gables</t>
  </si>
  <si>
    <t>Initial 2024 Expenditure Estimate</t>
  </si>
  <si>
    <t>Oak Lodge (Including CWI)</t>
  </si>
  <si>
    <t>Financial Report</t>
  </si>
  <si>
    <t>Total Annual Expenditure (to end of current reporting quarter)</t>
  </si>
  <si>
    <t>Year Ending December 31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</si>
</sst>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6" formatCode="&quot;€&quot;#,##0;[Red]\-&quot;€&quot;#,##0"/>
    <numFmt numFmtId="44" formatCode="_-&quot;€&quot;* #,##0.00_-;\-&quot;€&quot;* #,##0.00_-;_-&quot;€&quot;* &quot;-&quot;??_-;_-@_-"/>
    <numFmt numFmtId="164" formatCode="&quot;€&quot;#,##0"/>
  </numFmts>
  <fonts count="9" x14ac:knownFonts="1">
    <font>
      <sz val="11"/>
      <color theme="1"/>
      <name val="Calibri"/>
      <family val="2"/>
      <scheme val="minor"/>
    </font>
    <font>
      <sz val="11"/>
      <color theme="1"/>
      <name val="Calibri"/>
      <family val="2"/>
      <scheme val="minor"/>
    </font>
    <font>
      <b/>
      <sz val="10"/>
      <color theme="1"/>
      <name val="Verdana"/>
      <family val="2"/>
    </font>
    <font>
      <b/>
      <sz val="10"/>
      <name val="Verdana"/>
      <family val="2"/>
    </font>
    <font>
      <sz val="10"/>
      <name val="Verdana"/>
      <family val="2"/>
    </font>
    <font>
      <sz val="10"/>
      <color theme="1"/>
      <name val="Verdana"/>
      <family val="2"/>
    </font>
    <font>
      <sz val="10"/>
      <color theme="1"/>
      <name val="Calibri"/>
      <family val="2"/>
      <scheme val="minor"/>
    </font>
    <font>
      <b/>
      <sz val="10"/>
      <color theme="1"/>
      <name val="Calibri"/>
      <family val="2"/>
      <scheme val="minor"/>
    </font>
    <font>
      <b/>
      <sz val="18"/>
      <color theme="1"/>
      <name val="Verdana"/>
      <family val="2"/>
    </font>
  </fonts>
  <fills count="4">
    <fill>
      <patternFill patternType="none"/>
    </fill>
    <fill>
      <patternFill patternType="gray125"/>
    </fill>
    <fill>
      <patternFill patternType="solid">
        <fgColor theme="0"/>
        <bgColor indexed="64"/>
      </patternFill>
    </fill>
    <fill>
      <patternFill patternType="solid">
        <fgColor theme="4" tint="0.79998168889431442"/>
        <bgColor indexed="64"/>
      </patternFill>
    </fill>
  </fills>
  <borders count="26">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medium">
        <color indexed="64"/>
      </left>
      <right/>
      <top style="medium">
        <color indexed="64"/>
      </top>
      <bottom/>
      <diagonal/>
    </border>
    <border>
      <left/>
      <right/>
      <top style="medium">
        <color indexed="64"/>
      </top>
      <bottom/>
      <diagonal/>
    </border>
    <border>
      <left/>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indexed="64"/>
      </left>
      <right/>
      <top/>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2">
    <xf numFmtId="0" fontId="0" fillId="0" borderId="0"/>
    <xf numFmtId="44" fontId="1" fillId="0" borderId="0" applyFont="0" applyFill="0" applyBorder="0" applyAlignment="0" applyProtection="0"/>
  </cellStyleXfs>
  <cellXfs count="100">
    <xf numFmtId="0" fontId="0" fillId="0" borderId="0" xfId="0"/>
    <xf numFmtId="0" fontId="2" fillId="0" borderId="4" xfId="0" applyFont="1" applyBorder="1" applyAlignment="1">
      <alignment horizontal="left" vertical="center"/>
    </xf>
    <xf numFmtId="0" fontId="2" fillId="0" borderId="4" xfId="0" applyFont="1" applyBorder="1" applyAlignment="1">
      <alignment horizontal="center" vertical="center" wrapText="1"/>
    </xf>
    <xf numFmtId="0" fontId="4" fillId="0" borderId="8" xfId="0" applyFont="1" applyBorder="1" applyAlignment="1">
      <alignment horizontal="left" vertical="center" wrapText="1"/>
    </xf>
    <xf numFmtId="164" fontId="5" fillId="0" borderId="6" xfId="0" applyNumberFormat="1" applyFont="1" applyBorder="1" applyAlignment="1" applyProtection="1">
      <alignment horizontal="center" vertical="center"/>
      <protection locked="0"/>
    </xf>
    <xf numFmtId="0" fontId="3" fillId="0" borderId="4" xfId="0" applyFont="1" applyBorder="1" applyAlignment="1">
      <alignment horizontal="center" vertical="center" wrapText="1"/>
    </xf>
    <xf numFmtId="0" fontId="2" fillId="0" borderId="0" xfId="0" applyFont="1" applyAlignment="1">
      <alignment horizontal="right"/>
    </xf>
    <xf numFmtId="164" fontId="2" fillId="0" borderId="0" xfId="0" applyNumberFormat="1" applyFont="1" applyAlignment="1">
      <alignment horizontal="center" vertical="center"/>
    </xf>
    <xf numFmtId="0" fontId="4" fillId="0" borderId="0" xfId="0" applyFont="1"/>
    <xf numFmtId="0" fontId="2" fillId="0" borderId="4" xfId="0" applyFont="1" applyBorder="1" applyAlignment="1">
      <alignment horizontal="right" vertical="center"/>
    </xf>
    <xf numFmtId="164" fontId="2" fillId="0" borderId="4" xfId="0" applyNumberFormat="1" applyFont="1" applyBorder="1" applyAlignment="1">
      <alignment horizontal="center" vertical="center"/>
    </xf>
    <xf numFmtId="0" fontId="3" fillId="0" borderId="0" xfId="0" applyFont="1" applyAlignment="1">
      <alignment wrapText="1"/>
    </xf>
    <xf numFmtId="164" fontId="3" fillId="0" borderId="0" xfId="0" applyNumberFormat="1" applyFont="1" applyAlignment="1">
      <alignment horizontal="center"/>
    </xf>
    <xf numFmtId="0" fontId="4" fillId="0" borderId="0" xfId="0" applyFont="1" applyAlignment="1">
      <alignment wrapText="1"/>
    </xf>
    <xf numFmtId="164" fontId="4" fillId="0" borderId="0" xfId="0" applyNumberFormat="1" applyFont="1" applyAlignment="1">
      <alignment horizontal="center"/>
    </xf>
    <xf numFmtId="0" fontId="2" fillId="0" borderId="0" xfId="0" applyFont="1" applyAlignment="1">
      <alignment horizontal="right" wrapText="1"/>
    </xf>
    <xf numFmtId="164" fontId="4" fillId="0" borderId="0" xfId="0" applyNumberFormat="1" applyFont="1" applyAlignment="1">
      <alignment wrapText="1"/>
    </xf>
    <xf numFmtId="0" fontId="4" fillId="0" borderId="11" xfId="0" applyFont="1" applyBorder="1" applyAlignment="1">
      <alignment horizontal="left" vertical="center" wrapText="1"/>
    </xf>
    <xf numFmtId="0" fontId="4" fillId="0" borderId="18" xfId="0" applyFont="1" applyBorder="1" applyAlignment="1">
      <alignment horizontal="left" vertical="center" wrapText="1"/>
    </xf>
    <xf numFmtId="164" fontId="5" fillId="0" borderId="6" xfId="0" applyNumberFormat="1" applyFont="1" applyBorder="1" applyAlignment="1" applyProtection="1">
      <alignment horizontal="center" vertical="center" wrapText="1"/>
      <protection locked="0"/>
    </xf>
    <xf numFmtId="0" fontId="2" fillId="0" borderId="15" xfId="0" applyFont="1" applyBorder="1" applyAlignment="1" applyProtection="1">
      <alignment wrapText="1"/>
      <protection locked="0"/>
    </xf>
    <xf numFmtId="14" fontId="4" fillId="0" borderId="15" xfId="0" applyNumberFormat="1" applyFont="1" applyBorder="1" applyProtection="1">
      <protection locked="0"/>
    </xf>
    <xf numFmtId="0" fontId="4" fillId="0" borderId="5" xfId="0" applyFont="1" applyBorder="1" applyAlignment="1">
      <alignment horizontal="left" vertical="center" wrapText="1"/>
    </xf>
    <xf numFmtId="164" fontId="4" fillId="0" borderId="6" xfId="0" applyNumberFormat="1" applyFont="1" applyBorder="1" applyAlignment="1">
      <alignment horizontal="center" vertical="center" wrapText="1"/>
    </xf>
    <xf numFmtId="0" fontId="4" fillId="0" borderId="7" xfId="0" applyFont="1" applyBorder="1" applyAlignment="1">
      <alignment horizontal="left" vertical="center" wrapText="1"/>
    </xf>
    <xf numFmtId="0" fontId="4" fillId="0" borderId="6" xfId="0" applyFont="1" applyBorder="1" applyAlignment="1">
      <alignment horizontal="left" vertical="top" wrapText="1"/>
    </xf>
    <xf numFmtId="0" fontId="4" fillId="0" borderId="6" xfId="0" applyFont="1" applyBorder="1" applyAlignment="1">
      <alignment horizontal="left" vertical="center" wrapText="1"/>
    </xf>
    <xf numFmtId="164" fontId="4" fillId="0" borderId="8" xfId="0" applyNumberFormat="1" applyFont="1" applyBorder="1" applyAlignment="1">
      <alignment horizontal="center" vertical="center" wrapText="1"/>
    </xf>
    <xf numFmtId="0" fontId="5" fillId="0" borderId="6" xfId="0" applyFont="1" applyBorder="1" applyAlignment="1">
      <alignment horizontal="left" vertical="center" wrapText="1"/>
    </xf>
    <xf numFmtId="0" fontId="4" fillId="0" borderId="6" xfId="0" applyFont="1" applyBorder="1" applyAlignment="1">
      <alignment vertical="center" wrapText="1"/>
    </xf>
    <xf numFmtId="0" fontId="4" fillId="0" borderId="8" xfId="0" applyFont="1" applyBorder="1" applyAlignment="1">
      <alignment vertical="center" wrapText="1"/>
    </xf>
    <xf numFmtId="0" fontId="4" fillId="0" borderId="20" xfId="0" applyFont="1" applyBorder="1" applyAlignment="1">
      <alignment horizontal="left" vertical="center" wrapText="1"/>
    </xf>
    <xf numFmtId="164" fontId="4" fillId="0" borderId="12" xfId="0" applyNumberFormat="1" applyFont="1" applyBorder="1" applyAlignment="1">
      <alignment horizontal="center" vertical="center" wrapText="1"/>
    </xf>
    <xf numFmtId="0" fontId="4" fillId="2" borderId="8" xfId="0" applyFont="1" applyFill="1" applyBorder="1" applyAlignment="1">
      <alignment horizontal="left" vertical="center" wrapText="1"/>
    </xf>
    <xf numFmtId="14" fontId="4" fillId="0" borderId="15" xfId="0" applyNumberFormat="1" applyFont="1" applyBorder="1" applyAlignment="1" applyProtection="1">
      <alignment horizontal="right"/>
      <protection locked="0"/>
    </xf>
    <xf numFmtId="164" fontId="4" fillId="0" borderId="19" xfId="0" applyNumberFormat="1" applyFont="1" applyBorder="1" applyAlignment="1">
      <alignment horizontal="center" vertical="center" wrapText="1"/>
    </xf>
    <xf numFmtId="0" fontId="4" fillId="0" borderId="8" xfId="0" applyFont="1" applyBorder="1" applyAlignment="1">
      <alignment horizontal="left" wrapText="1"/>
    </xf>
    <xf numFmtId="0" fontId="4" fillId="2" borderId="20" xfId="0" applyFont="1" applyFill="1" applyBorder="1" applyAlignment="1">
      <alignment horizontal="left" vertical="center" wrapText="1"/>
    </xf>
    <xf numFmtId="164" fontId="2" fillId="0" borderId="8" xfId="0" applyNumberFormat="1" applyFont="1" applyBorder="1" applyAlignment="1">
      <alignment horizontal="center" vertical="center"/>
    </xf>
    <xf numFmtId="0" fontId="6" fillId="0" borderId="0" xfId="0" applyFont="1"/>
    <xf numFmtId="0" fontId="3" fillId="2" borderId="4" xfId="0" applyFont="1" applyFill="1" applyBorder="1" applyAlignment="1">
      <alignment horizontal="left" vertical="center" wrapText="1"/>
    </xf>
    <xf numFmtId="0" fontId="7" fillId="0" borderId="0" xfId="0" applyFont="1"/>
    <xf numFmtId="0" fontId="4" fillId="0" borderId="0" xfId="0" applyFont="1" applyAlignment="1">
      <alignment horizontal="left" vertical="center" wrapText="1"/>
    </xf>
    <xf numFmtId="0" fontId="4" fillId="0" borderId="21" xfId="0" applyFont="1" applyBorder="1" applyAlignment="1">
      <alignment horizontal="left" vertical="center" wrapText="1"/>
    </xf>
    <xf numFmtId="164" fontId="4" fillId="0" borderId="0" xfId="0" applyNumberFormat="1" applyFont="1" applyAlignment="1">
      <alignment horizontal="center" vertical="center" wrapText="1"/>
    </xf>
    <xf numFmtId="164" fontId="5" fillId="0" borderId="0" xfId="0" applyNumberFormat="1" applyFont="1" applyAlignment="1" applyProtection="1">
      <alignment horizontal="center" vertical="center"/>
      <protection locked="0"/>
    </xf>
    <xf numFmtId="0" fontId="4" fillId="0" borderId="15" xfId="0" applyFont="1" applyBorder="1" applyAlignment="1">
      <alignment vertical="center" wrapText="1"/>
    </xf>
    <xf numFmtId="0" fontId="5" fillId="0" borderId="18" xfId="0" applyFont="1" applyBorder="1" applyAlignment="1">
      <alignment horizontal="left" vertical="center" wrapText="1"/>
    </xf>
    <xf numFmtId="164" fontId="4" fillId="0" borderId="9" xfId="1" applyNumberFormat="1" applyFont="1" applyFill="1" applyBorder="1" applyAlignment="1" applyProtection="1">
      <alignment horizontal="center" vertical="center"/>
    </xf>
    <xf numFmtId="164" fontId="5" fillId="0" borderId="6" xfId="0" applyNumberFormat="1" applyFont="1" applyBorder="1" applyAlignment="1" applyProtection="1">
      <alignment horizontal="left" vertical="top" wrapText="1"/>
      <protection locked="0"/>
    </xf>
    <xf numFmtId="0" fontId="2" fillId="0" borderId="22" xfId="0" applyFont="1" applyBorder="1" applyAlignment="1">
      <alignment horizontal="left" vertical="center"/>
    </xf>
    <xf numFmtId="14" fontId="4" fillId="0" borderId="0" xfId="0" applyNumberFormat="1" applyFont="1" applyAlignment="1" applyProtection="1">
      <alignment horizontal="right"/>
      <protection locked="0"/>
    </xf>
    <xf numFmtId="0" fontId="2" fillId="0" borderId="0" xfId="0" applyFont="1" applyAlignment="1" applyProtection="1">
      <alignment wrapText="1"/>
      <protection locked="0"/>
    </xf>
    <xf numFmtId="164" fontId="5" fillId="0" borderId="18" xfId="0" applyNumberFormat="1" applyFont="1" applyBorder="1" applyAlignment="1" applyProtection="1">
      <alignment horizontal="center" vertical="center"/>
      <protection locked="0"/>
    </xf>
    <xf numFmtId="0" fontId="4" fillId="0" borderId="16" xfId="0" applyFont="1" applyBorder="1" applyAlignment="1">
      <alignment horizontal="left" vertical="center" wrapText="1"/>
    </xf>
    <xf numFmtId="0" fontId="4" fillId="0" borderId="9" xfId="0" applyFont="1" applyBorder="1" applyAlignment="1">
      <alignment horizontal="left" vertical="center" wrapText="1"/>
    </xf>
    <xf numFmtId="0" fontId="0" fillId="0" borderId="21" xfId="0" applyBorder="1"/>
    <xf numFmtId="0" fontId="5" fillId="0" borderId="16" xfId="0" applyFont="1" applyBorder="1" applyAlignment="1">
      <alignment horizontal="left" vertical="center" wrapText="1"/>
    </xf>
    <xf numFmtId="0" fontId="5" fillId="0" borderId="8" xfId="0" applyFont="1" applyBorder="1" applyAlignment="1">
      <alignment horizontal="left" vertical="center" wrapText="1"/>
    </xf>
    <xf numFmtId="164" fontId="4" fillId="0" borderId="16" xfId="1" applyNumberFormat="1" applyFont="1" applyFill="1" applyBorder="1" applyAlignment="1" applyProtection="1">
      <alignment horizontal="center" vertical="center"/>
    </xf>
    <xf numFmtId="164" fontId="4" fillId="0" borderId="8" xfId="1" applyNumberFormat="1" applyFont="1" applyFill="1" applyBorder="1" applyAlignment="1" applyProtection="1">
      <alignment horizontal="center" vertical="center"/>
    </xf>
    <xf numFmtId="6" fontId="4" fillId="0" borderId="8" xfId="0" applyNumberFormat="1" applyFont="1" applyBorder="1" applyAlignment="1">
      <alignment horizontal="center" vertical="center" wrapText="1"/>
    </xf>
    <xf numFmtId="164" fontId="5" fillId="0" borderId="16" xfId="0" applyNumberFormat="1" applyFont="1" applyBorder="1" applyAlignment="1">
      <alignment horizontal="center" vertical="center"/>
    </xf>
    <xf numFmtId="164" fontId="5" fillId="0" borderId="8" xfId="0" applyNumberFormat="1" applyFont="1" applyBorder="1" applyAlignment="1">
      <alignment horizontal="center" vertical="center"/>
    </xf>
    <xf numFmtId="164" fontId="4" fillId="0" borderId="9" xfId="0" applyNumberFormat="1" applyFont="1" applyBorder="1" applyAlignment="1">
      <alignment horizontal="center" vertical="center" wrapText="1"/>
    </xf>
    <xf numFmtId="0" fontId="0" fillId="0" borderId="0" xfId="0" applyAlignment="1">
      <alignment wrapText="1"/>
    </xf>
    <xf numFmtId="164" fontId="4" fillId="0" borderId="17" xfId="0" applyNumberFormat="1" applyFont="1" applyBorder="1" applyAlignment="1">
      <alignment horizontal="center" vertical="center" wrapText="1"/>
    </xf>
    <xf numFmtId="164" fontId="4" fillId="0" borderId="20" xfId="1" applyNumberFormat="1" applyFont="1" applyFill="1" applyBorder="1" applyAlignment="1" applyProtection="1">
      <alignment horizontal="center" vertical="center"/>
    </xf>
    <xf numFmtId="0" fontId="2" fillId="0" borderId="0" xfId="0" applyFont="1"/>
    <xf numFmtId="0" fontId="4" fillId="0" borderId="0" xfId="0" applyFont="1" applyAlignment="1">
      <alignment horizontal="left" wrapText="1"/>
    </xf>
    <xf numFmtId="0" fontId="4" fillId="0" borderId="10" xfId="0" applyFont="1" applyBorder="1" applyAlignment="1">
      <alignment horizontal="left" vertical="center" wrapText="1"/>
    </xf>
    <xf numFmtId="164" fontId="4" fillId="0" borderId="16" xfId="0" applyNumberFormat="1" applyFont="1" applyBorder="1" applyAlignment="1">
      <alignment horizontal="center" vertical="center" wrapText="1"/>
    </xf>
    <xf numFmtId="164" fontId="2" fillId="0" borderId="8" xfId="0" applyNumberFormat="1" applyFont="1" applyBorder="1" applyAlignment="1" applyProtection="1">
      <alignment horizontal="center" vertical="center"/>
      <protection locked="0"/>
    </xf>
    <xf numFmtId="0" fontId="3" fillId="0" borderId="4" xfId="0" applyFont="1" applyBorder="1" applyAlignment="1" applyProtection="1">
      <alignment horizontal="center" vertical="center" wrapText="1"/>
      <protection locked="0"/>
    </xf>
    <xf numFmtId="164" fontId="5" fillId="0" borderId="8" xfId="0" applyNumberFormat="1" applyFont="1" applyBorder="1" applyAlignment="1" applyProtection="1">
      <alignment horizontal="center" vertical="center"/>
      <protection locked="0"/>
    </xf>
    <xf numFmtId="0" fontId="8" fillId="0" borderId="0" xfId="0" applyFont="1"/>
    <xf numFmtId="0" fontId="2" fillId="3" borderId="13" xfId="0" applyFont="1" applyFill="1" applyBorder="1" applyAlignment="1">
      <alignment horizontal="left" vertical="center"/>
    </xf>
    <xf numFmtId="0" fontId="2" fillId="3" borderId="14" xfId="0" applyFont="1" applyFill="1" applyBorder="1" applyAlignment="1">
      <alignment horizontal="left" vertical="center"/>
    </xf>
    <xf numFmtId="0" fontId="2" fillId="0" borderId="8" xfId="0" applyFont="1" applyBorder="1" applyAlignment="1">
      <alignment horizontal="right" vertical="center"/>
    </xf>
    <xf numFmtId="0" fontId="4" fillId="0" borderId="0" xfId="0" applyFont="1" applyAlignment="1">
      <alignment horizontal="left" wrapText="1"/>
    </xf>
    <xf numFmtId="0" fontId="2" fillId="0" borderId="8" xfId="0" applyFont="1" applyBorder="1" applyAlignment="1">
      <alignment horizontal="right"/>
    </xf>
    <xf numFmtId="0" fontId="2" fillId="3" borderId="1" xfId="0" applyFont="1" applyFill="1" applyBorder="1" applyAlignment="1">
      <alignment horizontal="left" vertical="center"/>
    </xf>
    <xf numFmtId="0" fontId="2" fillId="3" borderId="2" xfId="0" applyFont="1" applyFill="1" applyBorder="1" applyAlignment="1">
      <alignment horizontal="left" vertical="center"/>
    </xf>
    <xf numFmtId="0" fontId="2" fillId="3" borderId="3" xfId="0" applyFont="1" applyFill="1" applyBorder="1" applyAlignment="1">
      <alignment horizontal="left" vertical="center"/>
    </xf>
    <xf numFmtId="0" fontId="2" fillId="0" borderId="9" xfId="0" applyFont="1" applyBorder="1" applyAlignment="1">
      <alignment horizontal="right" vertical="center"/>
    </xf>
    <xf numFmtId="0" fontId="2" fillId="0" borderId="10" xfId="0" applyFont="1" applyBorder="1" applyAlignment="1">
      <alignment horizontal="right" vertical="center"/>
    </xf>
    <xf numFmtId="0" fontId="2" fillId="0" borderId="11" xfId="0" applyFont="1" applyBorder="1" applyAlignment="1">
      <alignment horizontal="right" vertical="center"/>
    </xf>
    <xf numFmtId="0" fontId="2" fillId="3" borderId="1" xfId="0" applyFont="1" applyFill="1" applyBorder="1"/>
    <xf numFmtId="0" fontId="2" fillId="3" borderId="2" xfId="0" applyFont="1" applyFill="1" applyBorder="1"/>
    <xf numFmtId="0" fontId="2" fillId="3" borderId="3" xfId="0" applyFont="1" applyFill="1" applyBorder="1"/>
    <xf numFmtId="0" fontId="2" fillId="0" borderId="0" xfId="0" applyFont="1"/>
    <xf numFmtId="0" fontId="3" fillId="3" borderId="1" xfId="0" applyFont="1" applyFill="1" applyBorder="1" applyAlignment="1">
      <alignment horizontal="left" vertical="center" wrapText="1"/>
    </xf>
    <xf numFmtId="0" fontId="3" fillId="3" borderId="2" xfId="0" applyFont="1" applyFill="1" applyBorder="1" applyAlignment="1">
      <alignment horizontal="left" vertical="center" wrapText="1"/>
    </xf>
    <xf numFmtId="0" fontId="3" fillId="3" borderId="3" xfId="0" applyFont="1" applyFill="1" applyBorder="1" applyAlignment="1">
      <alignment horizontal="left" vertical="center" wrapText="1"/>
    </xf>
    <xf numFmtId="0" fontId="2" fillId="0" borderId="9" xfId="0" applyFont="1" applyBorder="1" applyAlignment="1">
      <alignment horizontal="right"/>
    </xf>
    <xf numFmtId="0" fontId="2" fillId="0" borderId="10" xfId="0" applyFont="1" applyBorder="1" applyAlignment="1">
      <alignment horizontal="right"/>
    </xf>
    <xf numFmtId="0" fontId="2" fillId="0" borderId="11" xfId="0" applyFont="1" applyBorder="1" applyAlignment="1">
      <alignment horizontal="right"/>
    </xf>
    <xf numFmtId="0" fontId="3" fillId="3" borderId="23" xfId="0" applyFont="1" applyFill="1" applyBorder="1" applyAlignment="1">
      <alignment horizontal="left" vertical="center" wrapText="1"/>
    </xf>
    <xf numFmtId="0" fontId="3" fillId="3" borderId="24" xfId="0" applyFont="1" applyFill="1" applyBorder="1" applyAlignment="1">
      <alignment horizontal="left" vertical="center" wrapText="1"/>
    </xf>
    <xf numFmtId="0" fontId="3" fillId="3" borderId="25" xfId="0" applyFont="1" applyFill="1" applyBorder="1" applyAlignment="1">
      <alignment horizontal="left" vertical="center" wrapText="1"/>
    </xf>
  </cellXfs>
  <cellStyles count="2">
    <cellStyle name="Currency"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122"/>
  <sheetViews>
    <sheetView tabSelected="1" topLeftCell="A58" zoomScale="70" zoomScaleNormal="70" workbookViewId="0">
      <selection activeCell="G11" sqref="G11"/>
    </sheetView>
  </sheetViews>
  <sheetFormatPr defaultColWidth="9.453125" defaultRowHeight="14.5" x14ac:dyDescent="0.35"/>
  <cols>
    <col min="1" max="1" width="40.54296875" customWidth="1"/>
    <col min="2" max="2" width="47.54296875" customWidth="1"/>
    <col min="3" max="3" width="38" customWidth="1"/>
    <col min="4" max="6" width="21.453125" customWidth="1"/>
    <col min="7" max="7" width="35.90625" customWidth="1"/>
  </cols>
  <sheetData>
    <row r="1" spans="1:6" x14ac:dyDescent="0.35">
      <c r="A1" s="75" t="s">
        <v>89</v>
      </c>
      <c r="B1" s="75"/>
    </row>
    <row r="2" spans="1:6" x14ac:dyDescent="0.35">
      <c r="A2" s="75"/>
      <c r="B2" s="75"/>
    </row>
    <row r="3" spans="1:6" x14ac:dyDescent="0.35">
      <c r="A3" s="90"/>
      <c r="B3" s="90"/>
      <c r="C3" s="41"/>
      <c r="D3" s="39"/>
      <c r="E3" s="39"/>
      <c r="F3" s="39"/>
    </row>
    <row r="4" spans="1:6" x14ac:dyDescent="0.35">
      <c r="A4" s="90" t="s">
        <v>65</v>
      </c>
      <c r="B4" s="90"/>
      <c r="C4" s="90"/>
      <c r="D4" s="90"/>
      <c r="E4" s="39"/>
      <c r="F4" s="39"/>
    </row>
    <row r="5" spans="1:6" ht="15" thickBot="1" x14ac:dyDescent="0.4">
      <c r="A5" s="68"/>
      <c r="B5" s="68" t="s">
        <v>91</v>
      </c>
      <c r="C5" s="68"/>
      <c r="D5" s="68"/>
      <c r="E5" s="39"/>
      <c r="F5" s="39"/>
    </row>
    <row r="6" spans="1:6" ht="15" thickBot="1" x14ac:dyDescent="0.4">
      <c r="A6" s="91" t="s">
        <v>0</v>
      </c>
      <c r="B6" s="92"/>
      <c r="C6" s="92"/>
      <c r="D6" s="92"/>
      <c r="E6" s="92"/>
      <c r="F6" s="93"/>
    </row>
    <row r="7" spans="1:6" ht="15" thickBot="1" x14ac:dyDescent="0.4">
      <c r="A7" s="91" t="s">
        <v>66</v>
      </c>
      <c r="B7" s="92"/>
      <c r="C7" s="92"/>
      <c r="D7" s="92"/>
      <c r="E7" s="92"/>
      <c r="F7" s="93"/>
    </row>
    <row r="8" spans="1:6" ht="54.5" thickBot="1" x14ac:dyDescent="0.4">
      <c r="A8" s="1" t="s">
        <v>1</v>
      </c>
      <c r="B8" s="40" t="s">
        <v>11</v>
      </c>
      <c r="C8" s="1" t="s">
        <v>3</v>
      </c>
      <c r="D8" s="2" t="s">
        <v>87</v>
      </c>
      <c r="E8" s="5" t="s">
        <v>4</v>
      </c>
      <c r="F8" s="73" t="s">
        <v>90</v>
      </c>
    </row>
    <row r="9" spans="1:6" x14ac:dyDescent="0.35">
      <c r="A9" s="22" t="s">
        <v>61</v>
      </c>
      <c r="B9" s="26" t="s">
        <v>20</v>
      </c>
      <c r="C9" s="3" t="s">
        <v>16</v>
      </c>
      <c r="D9" s="32">
        <v>27000</v>
      </c>
      <c r="E9" s="19">
        <v>26726.26</v>
      </c>
      <c r="F9" s="19">
        <v>26726.26</v>
      </c>
    </row>
    <row r="10" spans="1:6" x14ac:dyDescent="0.35">
      <c r="A10" s="22" t="s">
        <v>61</v>
      </c>
      <c r="B10" s="26" t="s">
        <v>20</v>
      </c>
      <c r="C10" s="3" t="s">
        <v>16</v>
      </c>
      <c r="D10" s="32">
        <v>40000</v>
      </c>
      <c r="E10" s="19">
        <v>39189.050000000003</v>
      </c>
      <c r="F10" s="19">
        <v>39189.050000000003</v>
      </c>
    </row>
    <row r="11" spans="1:6" x14ac:dyDescent="0.35">
      <c r="A11" s="22" t="s">
        <v>61</v>
      </c>
      <c r="B11" s="3" t="s">
        <v>20</v>
      </c>
      <c r="C11" s="3" t="s">
        <v>16</v>
      </c>
      <c r="D11" s="23">
        <v>165000</v>
      </c>
      <c r="E11" s="19">
        <v>115002.02</v>
      </c>
      <c r="F11" s="19">
        <v>115002.02</v>
      </c>
    </row>
    <row r="12" spans="1:6" x14ac:dyDescent="0.35">
      <c r="A12" s="22" t="s">
        <v>61</v>
      </c>
      <c r="B12" s="26" t="s">
        <v>20</v>
      </c>
      <c r="C12" s="26" t="s">
        <v>16</v>
      </c>
      <c r="D12" s="32">
        <v>51000</v>
      </c>
      <c r="E12" s="19">
        <v>40407.78</v>
      </c>
      <c r="F12" s="19">
        <v>40407.78</v>
      </c>
    </row>
    <row r="13" spans="1:6" x14ac:dyDescent="0.35">
      <c r="A13" s="22" t="s">
        <v>61</v>
      </c>
      <c r="B13" s="3" t="s">
        <v>20</v>
      </c>
      <c r="C13" s="3" t="s">
        <v>16</v>
      </c>
      <c r="D13" s="23">
        <v>53500</v>
      </c>
      <c r="E13" s="19">
        <v>38926.9</v>
      </c>
      <c r="F13" s="19">
        <v>38926.9</v>
      </c>
    </row>
    <row r="14" spans="1:6" x14ac:dyDescent="0.35">
      <c r="A14" s="22" t="s">
        <v>61</v>
      </c>
      <c r="B14" s="3" t="s">
        <v>20</v>
      </c>
      <c r="C14" s="3" t="s">
        <v>16</v>
      </c>
      <c r="D14" s="23">
        <v>110000</v>
      </c>
      <c r="E14" s="19">
        <v>97500</v>
      </c>
      <c r="F14" s="19">
        <v>97500</v>
      </c>
    </row>
    <row r="15" spans="1:6" x14ac:dyDescent="0.35">
      <c r="A15" s="22" t="s">
        <v>61</v>
      </c>
      <c r="B15" s="26" t="s">
        <v>22</v>
      </c>
      <c r="C15" s="3" t="s">
        <v>16</v>
      </c>
      <c r="D15" s="23">
        <v>140000</v>
      </c>
      <c r="E15" s="19">
        <v>96554.3</v>
      </c>
      <c r="F15" s="19">
        <v>96554.3</v>
      </c>
    </row>
    <row r="16" spans="1:6" x14ac:dyDescent="0.35">
      <c r="A16" s="22" t="s">
        <v>61</v>
      </c>
      <c r="B16" s="33" t="s">
        <v>21</v>
      </c>
      <c r="C16" s="33" t="s">
        <v>16</v>
      </c>
      <c r="D16" s="23">
        <v>200000</v>
      </c>
      <c r="E16" s="19">
        <v>168000</v>
      </c>
      <c r="F16" s="19">
        <v>168000</v>
      </c>
    </row>
    <row r="17" spans="1:6" x14ac:dyDescent="0.35">
      <c r="A17" s="22" t="s">
        <v>61</v>
      </c>
      <c r="B17" s="3" t="s">
        <v>21</v>
      </c>
      <c r="C17" s="3" t="s">
        <v>18</v>
      </c>
      <c r="D17" s="23">
        <v>143541</v>
      </c>
      <c r="E17" s="19">
        <v>184294</v>
      </c>
      <c r="F17" s="19">
        <v>184294</v>
      </c>
    </row>
    <row r="18" spans="1:6" x14ac:dyDescent="0.35">
      <c r="A18" s="22" t="s">
        <v>61</v>
      </c>
      <c r="B18" s="26" t="s">
        <v>21</v>
      </c>
      <c r="C18" s="3" t="s">
        <v>18</v>
      </c>
      <c r="D18" s="27">
        <v>10000</v>
      </c>
      <c r="E18" s="19">
        <v>0</v>
      </c>
      <c r="F18" s="19">
        <v>0</v>
      </c>
    </row>
    <row r="19" spans="1:6" x14ac:dyDescent="0.35">
      <c r="A19" s="22" t="s">
        <v>61</v>
      </c>
      <c r="B19" s="3" t="s">
        <v>20</v>
      </c>
      <c r="C19" s="31" t="s">
        <v>26</v>
      </c>
      <c r="D19" s="35">
        <v>82000</v>
      </c>
      <c r="E19" s="19"/>
      <c r="F19" s="19">
        <v>82000</v>
      </c>
    </row>
    <row r="20" spans="1:6" x14ac:dyDescent="0.35">
      <c r="A20" s="22" t="s">
        <v>61</v>
      </c>
      <c r="B20" s="3" t="s">
        <v>22</v>
      </c>
      <c r="C20" s="3" t="s">
        <v>19</v>
      </c>
      <c r="D20" s="27">
        <v>261400</v>
      </c>
      <c r="E20" s="19">
        <v>126893</v>
      </c>
      <c r="F20" s="19">
        <v>126893</v>
      </c>
    </row>
    <row r="21" spans="1:6" x14ac:dyDescent="0.35">
      <c r="A21" s="22" t="s">
        <v>61</v>
      </c>
      <c r="B21" s="37" t="s">
        <v>63</v>
      </c>
      <c r="C21" s="37" t="s">
        <v>64</v>
      </c>
      <c r="D21" s="23">
        <v>110000</v>
      </c>
      <c r="E21" s="19" t="s">
        <v>6</v>
      </c>
      <c r="F21" s="19">
        <v>110000</v>
      </c>
    </row>
    <row r="22" spans="1:6" x14ac:dyDescent="0.35">
      <c r="A22" s="24" t="s">
        <v>47</v>
      </c>
      <c r="B22" s="31" t="s">
        <v>22</v>
      </c>
      <c r="C22" s="31" t="s">
        <v>25</v>
      </c>
      <c r="D22" s="23">
        <v>124445</v>
      </c>
      <c r="E22" s="19">
        <v>128889</v>
      </c>
      <c r="F22" s="19">
        <v>128889</v>
      </c>
    </row>
    <row r="23" spans="1:6" x14ac:dyDescent="0.35">
      <c r="A23" s="24" t="s">
        <v>47</v>
      </c>
      <c r="B23" s="36" t="s">
        <v>29</v>
      </c>
      <c r="C23" s="31" t="s">
        <v>25</v>
      </c>
      <c r="D23" s="23">
        <v>62051.85</v>
      </c>
      <c r="E23" s="19"/>
      <c r="F23" s="19">
        <v>62052</v>
      </c>
    </row>
    <row r="24" spans="1:6" x14ac:dyDescent="0.35">
      <c r="A24" s="24" t="s">
        <v>47</v>
      </c>
      <c r="B24" s="31" t="s">
        <v>21</v>
      </c>
      <c r="C24" s="31" t="s">
        <v>25</v>
      </c>
      <c r="D24" s="23">
        <v>120000</v>
      </c>
      <c r="E24" s="19">
        <v>121780</v>
      </c>
      <c r="F24" s="19">
        <v>121780</v>
      </c>
    </row>
    <row r="25" spans="1:6" x14ac:dyDescent="0.35">
      <c r="A25" s="24" t="s">
        <v>47</v>
      </c>
      <c r="B25" s="31" t="s">
        <v>22</v>
      </c>
      <c r="C25" s="31" t="s">
        <v>27</v>
      </c>
      <c r="D25" s="23">
        <v>115206</v>
      </c>
      <c r="E25" s="19"/>
      <c r="F25" s="19">
        <v>115206</v>
      </c>
    </row>
    <row r="26" spans="1:6" x14ac:dyDescent="0.35">
      <c r="A26" s="24" t="s">
        <v>47</v>
      </c>
      <c r="B26" s="31" t="s">
        <v>21</v>
      </c>
      <c r="C26" s="31" t="s">
        <v>27</v>
      </c>
      <c r="D26" s="23">
        <v>70440</v>
      </c>
      <c r="E26" s="19"/>
      <c r="F26" s="19">
        <v>70440</v>
      </c>
    </row>
    <row r="27" spans="1:6" x14ac:dyDescent="0.35">
      <c r="A27" s="24" t="s">
        <v>47</v>
      </c>
      <c r="B27" s="31" t="s">
        <v>21</v>
      </c>
      <c r="C27" s="31" t="s">
        <v>28</v>
      </c>
      <c r="D27" s="23">
        <v>138604</v>
      </c>
      <c r="E27" s="19">
        <v>141458</v>
      </c>
      <c r="F27" s="19">
        <v>141458</v>
      </c>
    </row>
    <row r="28" spans="1:6" x14ac:dyDescent="0.35">
      <c r="A28" s="94" t="s">
        <v>5</v>
      </c>
      <c r="B28" s="95"/>
      <c r="C28" s="96"/>
      <c r="D28" s="38">
        <f>SUM(D9:D27)</f>
        <v>2024187.85</v>
      </c>
      <c r="E28" s="38">
        <f>SUM(E9:E27)</f>
        <v>1325620.31</v>
      </c>
      <c r="F28" s="38">
        <f>SUM(F9:F27)</f>
        <v>1765318.31</v>
      </c>
    </row>
    <row r="29" spans="1:6" ht="15" thickBot="1" x14ac:dyDescent="0.4"/>
    <row r="30" spans="1:6" ht="15" thickBot="1" x14ac:dyDescent="0.4">
      <c r="A30" s="91" t="s">
        <v>67</v>
      </c>
      <c r="B30" s="92"/>
      <c r="C30" s="92"/>
      <c r="D30" s="92"/>
      <c r="E30" s="92"/>
      <c r="F30" s="93"/>
    </row>
    <row r="31" spans="1:6" ht="54.5" thickBot="1" x14ac:dyDescent="0.4">
      <c r="A31" s="1" t="s">
        <v>1</v>
      </c>
      <c r="B31" s="1" t="s">
        <v>12</v>
      </c>
      <c r="C31" s="1" t="s">
        <v>3</v>
      </c>
      <c r="D31" s="2" t="s">
        <v>87</v>
      </c>
      <c r="E31" s="5" t="s">
        <v>4</v>
      </c>
      <c r="F31" s="73" t="s">
        <v>90</v>
      </c>
    </row>
    <row r="32" spans="1:6" x14ac:dyDescent="0.35">
      <c r="A32" s="22" t="s">
        <v>61</v>
      </c>
      <c r="B32" s="31" t="s">
        <v>24</v>
      </c>
      <c r="C32" s="31" t="s">
        <v>16</v>
      </c>
      <c r="D32" s="27">
        <v>250000</v>
      </c>
      <c r="E32" s="4">
        <v>187290.03000000003</v>
      </c>
      <c r="F32" s="19">
        <v>187290.03000000003</v>
      </c>
    </row>
    <row r="33" spans="1:14" x14ac:dyDescent="0.35">
      <c r="A33" s="24" t="s">
        <v>47</v>
      </c>
      <c r="B33" s="31" t="s">
        <v>24</v>
      </c>
      <c r="C33" s="31" t="s">
        <v>25</v>
      </c>
      <c r="D33" s="23">
        <v>46583</v>
      </c>
      <c r="E33" s="19"/>
      <c r="F33" s="19">
        <v>46583</v>
      </c>
    </row>
    <row r="34" spans="1:14" x14ac:dyDescent="0.35">
      <c r="A34" s="94" t="s">
        <v>5</v>
      </c>
      <c r="B34" s="95"/>
      <c r="C34" s="96"/>
      <c r="D34" s="38">
        <f>SUM(D32:D33)</f>
        <v>296583</v>
      </c>
      <c r="E34" s="38">
        <f t="shared" ref="E34:F34" si="0">SUM(E32:E33)</f>
        <v>187290.03000000003</v>
      </c>
      <c r="F34" s="38">
        <f t="shared" si="0"/>
        <v>233873.03000000003</v>
      </c>
    </row>
    <row r="35" spans="1:14" ht="15" thickBot="1" x14ac:dyDescent="0.4">
      <c r="A35" s="39"/>
      <c r="B35" s="39"/>
      <c r="C35" s="39"/>
      <c r="D35" s="39"/>
      <c r="E35" s="39"/>
      <c r="F35" s="39"/>
    </row>
    <row r="36" spans="1:14" ht="15" thickBot="1" x14ac:dyDescent="0.4">
      <c r="A36" s="91" t="s">
        <v>68</v>
      </c>
      <c r="B36" s="92"/>
      <c r="C36" s="92"/>
      <c r="D36" s="92"/>
      <c r="E36" s="92"/>
      <c r="F36" s="93"/>
    </row>
    <row r="37" spans="1:14" ht="15" thickBot="1" x14ac:dyDescent="0.4">
      <c r="A37" s="91" t="s">
        <v>69</v>
      </c>
      <c r="B37" s="92"/>
      <c r="C37" s="92"/>
      <c r="D37" s="92"/>
      <c r="E37" s="92"/>
      <c r="F37" s="92"/>
      <c r="G37" s="56"/>
    </row>
    <row r="38" spans="1:14" ht="54.5" thickBot="1" x14ac:dyDescent="0.4">
      <c r="A38" s="1" t="s">
        <v>1</v>
      </c>
      <c r="B38" s="1" t="s">
        <v>12</v>
      </c>
      <c r="C38" s="1" t="s">
        <v>3</v>
      </c>
      <c r="D38" s="2" t="s">
        <v>87</v>
      </c>
      <c r="E38" s="5" t="s">
        <v>4</v>
      </c>
      <c r="F38" s="73" t="s">
        <v>90</v>
      </c>
    </row>
    <row r="39" spans="1:14" x14ac:dyDescent="0.35">
      <c r="A39" s="22" t="s">
        <v>61</v>
      </c>
      <c r="B39" s="31" t="s">
        <v>30</v>
      </c>
      <c r="C39" s="31" t="s">
        <v>16</v>
      </c>
      <c r="D39" s="66">
        <v>480000</v>
      </c>
      <c r="E39" s="4">
        <v>555210.5</v>
      </c>
      <c r="F39" s="4">
        <v>555210.5</v>
      </c>
      <c r="N39" s="65"/>
    </row>
    <row r="40" spans="1:14" x14ac:dyDescent="0.35">
      <c r="A40" s="94" t="s">
        <v>5</v>
      </c>
      <c r="B40" s="95"/>
      <c r="C40" s="96"/>
      <c r="D40" s="38">
        <f>SUM(D39)</f>
        <v>480000</v>
      </c>
      <c r="E40" s="38">
        <f t="shared" ref="E40:F40" si="1">SUM(E39)</f>
        <v>555210.5</v>
      </c>
      <c r="F40" s="38">
        <f t="shared" si="1"/>
        <v>555210.5</v>
      </c>
    </row>
    <row r="41" spans="1:14" ht="15" thickBot="1" x14ac:dyDescent="0.4">
      <c r="A41" s="43"/>
      <c r="B41" s="42"/>
      <c r="C41" s="42"/>
      <c r="D41" s="44"/>
      <c r="E41" s="45"/>
      <c r="F41" s="45"/>
    </row>
    <row r="42" spans="1:14" ht="15" thickBot="1" x14ac:dyDescent="0.4">
      <c r="A42" s="91" t="s">
        <v>70</v>
      </c>
      <c r="B42" s="92"/>
      <c r="C42" s="92"/>
      <c r="D42" s="92"/>
      <c r="E42" s="92"/>
      <c r="F42" s="92"/>
      <c r="G42" s="56"/>
    </row>
    <row r="43" spans="1:14" ht="54.5" thickBot="1" x14ac:dyDescent="0.4">
      <c r="A43" s="1" t="s">
        <v>1</v>
      </c>
      <c r="B43" s="1" t="s">
        <v>12</v>
      </c>
      <c r="C43" s="1" t="s">
        <v>3</v>
      </c>
      <c r="D43" s="2" t="s">
        <v>87</v>
      </c>
      <c r="E43" s="5" t="s">
        <v>4</v>
      </c>
      <c r="F43" s="73" t="s">
        <v>90</v>
      </c>
    </row>
    <row r="44" spans="1:14" ht="27" x14ac:dyDescent="0.35">
      <c r="A44" s="22" t="s">
        <v>61</v>
      </c>
      <c r="B44" s="31" t="s">
        <v>31</v>
      </c>
      <c r="C44" s="31" t="s">
        <v>23</v>
      </c>
      <c r="D44" s="32">
        <v>365000</v>
      </c>
      <c r="E44" s="4">
        <v>356078.25</v>
      </c>
      <c r="F44" s="4">
        <v>356078.25</v>
      </c>
    </row>
    <row r="45" spans="1:14" x14ac:dyDescent="0.35">
      <c r="A45" s="22" t="s">
        <v>61</v>
      </c>
      <c r="B45" s="31" t="s">
        <v>32</v>
      </c>
      <c r="C45" s="31" t="s">
        <v>33</v>
      </c>
      <c r="D45" s="32">
        <v>240694</v>
      </c>
      <c r="E45" s="4" t="s">
        <v>6</v>
      </c>
      <c r="F45" s="4">
        <v>240694</v>
      </c>
    </row>
    <row r="46" spans="1:14" x14ac:dyDescent="0.35">
      <c r="A46" s="22" t="s">
        <v>61</v>
      </c>
      <c r="B46" s="31" t="s">
        <v>59</v>
      </c>
      <c r="C46" s="31" t="s">
        <v>23</v>
      </c>
      <c r="D46" s="32">
        <v>45000</v>
      </c>
      <c r="E46" s="4">
        <v>8607.5400000000009</v>
      </c>
      <c r="F46" s="4">
        <v>8607.5400000000009</v>
      </c>
    </row>
    <row r="47" spans="1:14" x14ac:dyDescent="0.35">
      <c r="A47" s="24" t="s">
        <v>47</v>
      </c>
      <c r="B47" s="3" t="s">
        <v>34</v>
      </c>
      <c r="C47" s="3" t="s">
        <v>27</v>
      </c>
      <c r="D47" s="23">
        <v>400000</v>
      </c>
      <c r="E47" s="4"/>
      <c r="F47" s="4">
        <v>400000</v>
      </c>
    </row>
    <row r="48" spans="1:14" x14ac:dyDescent="0.35">
      <c r="A48" s="24" t="s">
        <v>47</v>
      </c>
      <c r="B48" s="70" t="s">
        <v>86</v>
      </c>
      <c r="C48" s="17" t="s">
        <v>85</v>
      </c>
      <c r="D48" s="23">
        <v>100000</v>
      </c>
      <c r="E48" s="4">
        <v>0</v>
      </c>
      <c r="F48" s="4">
        <v>0</v>
      </c>
    </row>
    <row r="49" spans="1:7" x14ac:dyDescent="0.35">
      <c r="A49" s="94" t="s">
        <v>5</v>
      </c>
      <c r="B49" s="95"/>
      <c r="C49" s="96"/>
      <c r="D49" s="38">
        <f>SUM(D44:D48)</f>
        <v>1150694</v>
      </c>
      <c r="E49" s="38">
        <f>SUM(E44:E48)</f>
        <v>364685.79</v>
      </c>
      <c r="F49" s="38">
        <f>SUM(F44:F48)</f>
        <v>1005379.79</v>
      </c>
    </row>
    <row r="50" spans="1:7" ht="15" thickBot="1" x14ac:dyDescent="0.4">
      <c r="A50" s="39"/>
      <c r="B50" s="39"/>
      <c r="C50" s="39"/>
      <c r="D50" s="39"/>
      <c r="E50" s="39"/>
      <c r="F50" s="39"/>
    </row>
    <row r="51" spans="1:7" ht="15" thickBot="1" x14ac:dyDescent="0.4">
      <c r="A51" s="91" t="s">
        <v>71</v>
      </c>
      <c r="B51" s="92"/>
      <c r="C51" s="92"/>
      <c r="D51" s="92"/>
      <c r="E51" s="92"/>
      <c r="F51" s="92"/>
      <c r="G51" s="56"/>
    </row>
    <row r="52" spans="1:7" ht="54.5" thickBot="1" x14ac:dyDescent="0.4">
      <c r="A52" s="1" t="s">
        <v>1</v>
      </c>
      <c r="B52" s="1" t="s">
        <v>12</v>
      </c>
      <c r="C52" s="1" t="s">
        <v>3</v>
      </c>
      <c r="D52" s="2" t="s">
        <v>87</v>
      </c>
      <c r="E52" s="5" t="s">
        <v>4</v>
      </c>
      <c r="F52" s="73" t="s">
        <v>90</v>
      </c>
    </row>
    <row r="53" spans="1:7" x14ac:dyDescent="0.35">
      <c r="A53" s="22" t="s">
        <v>61</v>
      </c>
      <c r="B53" s="29" t="s">
        <v>35</v>
      </c>
      <c r="C53" s="29" t="s">
        <v>36</v>
      </c>
      <c r="D53" s="23">
        <v>235839</v>
      </c>
      <c r="E53" s="4"/>
      <c r="F53" s="4">
        <v>235839</v>
      </c>
    </row>
    <row r="54" spans="1:7" x14ac:dyDescent="0.35">
      <c r="A54" s="22" t="s">
        <v>61</v>
      </c>
      <c r="B54" s="29" t="s">
        <v>37</v>
      </c>
      <c r="C54" s="30" t="s">
        <v>36</v>
      </c>
      <c r="D54" s="27">
        <v>26512</v>
      </c>
      <c r="E54" s="4"/>
      <c r="F54" s="4">
        <v>26512</v>
      </c>
    </row>
    <row r="55" spans="1:7" x14ac:dyDescent="0.35">
      <c r="A55" s="22" t="s">
        <v>61</v>
      </c>
      <c r="B55" s="29" t="s">
        <v>38</v>
      </c>
      <c r="C55" s="30" t="s">
        <v>17</v>
      </c>
      <c r="D55" s="27">
        <v>75000</v>
      </c>
      <c r="E55" s="4"/>
      <c r="F55" s="4">
        <v>75000</v>
      </c>
    </row>
    <row r="56" spans="1:7" x14ac:dyDescent="0.35">
      <c r="A56" s="22" t="s">
        <v>61</v>
      </c>
      <c r="B56" s="29" t="s">
        <v>39</v>
      </c>
      <c r="C56" s="29" t="s">
        <v>17</v>
      </c>
      <c r="D56" s="27">
        <v>510000</v>
      </c>
      <c r="E56" s="4"/>
      <c r="F56" s="4">
        <v>510000</v>
      </c>
    </row>
    <row r="57" spans="1:7" x14ac:dyDescent="0.35">
      <c r="A57" s="22" t="s">
        <v>61</v>
      </c>
      <c r="B57" s="29" t="s">
        <v>40</v>
      </c>
      <c r="C57" s="29" t="s">
        <v>46</v>
      </c>
      <c r="D57" s="67">
        <v>745000</v>
      </c>
      <c r="E57" s="4">
        <v>733209.53</v>
      </c>
      <c r="F57" s="4">
        <v>733209.53</v>
      </c>
      <c r="G57" s="65"/>
    </row>
    <row r="58" spans="1:7" ht="27" x14ac:dyDescent="0.35">
      <c r="A58" s="22" t="s">
        <v>61</v>
      </c>
      <c r="B58" s="26" t="s">
        <v>84</v>
      </c>
      <c r="C58" s="26" t="s">
        <v>17</v>
      </c>
      <c r="D58" s="27">
        <v>191000</v>
      </c>
      <c r="E58" s="4">
        <v>161792.20000000001</v>
      </c>
      <c r="F58" s="4">
        <v>161792.20000000001</v>
      </c>
    </row>
    <row r="59" spans="1:7" x14ac:dyDescent="0.35">
      <c r="A59" s="22" t="s">
        <v>61</v>
      </c>
      <c r="B59" s="29" t="s">
        <v>41</v>
      </c>
      <c r="C59" s="29" t="s">
        <v>42</v>
      </c>
      <c r="D59" s="27">
        <v>340000</v>
      </c>
      <c r="E59" s="4"/>
      <c r="F59" s="4">
        <v>340000</v>
      </c>
    </row>
    <row r="60" spans="1:7" x14ac:dyDescent="0.35">
      <c r="A60" s="22" t="s">
        <v>61</v>
      </c>
      <c r="B60" s="29" t="s">
        <v>88</v>
      </c>
      <c r="C60" s="29" t="s">
        <v>23</v>
      </c>
      <c r="D60" s="27">
        <v>924037</v>
      </c>
      <c r="E60" s="4"/>
      <c r="F60" s="4">
        <v>1074489.53</v>
      </c>
    </row>
    <row r="61" spans="1:7" x14ac:dyDescent="0.35">
      <c r="A61" s="22" t="s">
        <v>61</v>
      </c>
      <c r="B61" s="29" t="s">
        <v>43</v>
      </c>
      <c r="C61" s="29" t="s">
        <v>23</v>
      </c>
      <c r="D61" s="27">
        <v>150000</v>
      </c>
      <c r="E61" s="4">
        <v>103286</v>
      </c>
      <c r="F61" s="4">
        <v>103286</v>
      </c>
    </row>
    <row r="62" spans="1:7" x14ac:dyDescent="0.35">
      <c r="A62" s="24" t="s">
        <v>61</v>
      </c>
      <c r="B62" s="26" t="s">
        <v>62</v>
      </c>
      <c r="C62" s="29" t="s">
        <v>28</v>
      </c>
      <c r="D62" s="61">
        <v>180000</v>
      </c>
      <c r="E62" s="19">
        <v>155143.69</v>
      </c>
      <c r="F62" s="19">
        <v>155143.69</v>
      </c>
    </row>
    <row r="63" spans="1:7" x14ac:dyDescent="0.35">
      <c r="A63" s="22" t="s">
        <v>47</v>
      </c>
      <c r="B63" s="29" t="s">
        <v>44</v>
      </c>
      <c r="C63" s="26" t="s">
        <v>23</v>
      </c>
      <c r="D63" s="27">
        <v>311098</v>
      </c>
      <c r="E63" s="4"/>
      <c r="F63" s="4">
        <v>311098</v>
      </c>
    </row>
    <row r="64" spans="1:7" x14ac:dyDescent="0.35">
      <c r="A64" s="24" t="s">
        <v>47</v>
      </c>
      <c r="B64" s="29" t="s">
        <v>45</v>
      </c>
      <c r="C64" s="29" t="s">
        <v>28</v>
      </c>
      <c r="D64" s="27">
        <v>389116</v>
      </c>
      <c r="E64" s="4"/>
      <c r="F64" s="4">
        <v>389116</v>
      </c>
    </row>
    <row r="65" spans="1:6" x14ac:dyDescent="0.35">
      <c r="A65" s="24" t="s">
        <v>47</v>
      </c>
      <c r="B65" s="46" t="s">
        <v>43</v>
      </c>
      <c r="C65" s="29" t="s">
        <v>28</v>
      </c>
      <c r="D65" s="61">
        <v>119161</v>
      </c>
      <c r="E65" s="4"/>
      <c r="F65" s="4">
        <v>119161</v>
      </c>
    </row>
    <row r="66" spans="1:6" x14ac:dyDescent="0.35">
      <c r="A66" s="94" t="s">
        <v>5</v>
      </c>
      <c r="B66" s="95"/>
      <c r="C66" s="96"/>
      <c r="D66" s="38">
        <f>SUM(D53:D65)</f>
        <v>4196763</v>
      </c>
      <c r="E66" s="38">
        <f>SUM(E53:E65)</f>
        <v>1153431.42</v>
      </c>
      <c r="F66" s="38">
        <f>SUM(F53:F65)</f>
        <v>4234646.9499999993</v>
      </c>
    </row>
    <row r="67" spans="1:6" ht="15" thickBot="1" x14ac:dyDescent="0.4">
      <c r="A67" s="6"/>
      <c r="C67" s="6"/>
      <c r="D67" s="7"/>
      <c r="E67" s="7"/>
      <c r="F67" s="7"/>
    </row>
    <row r="68" spans="1:6" ht="15" thickBot="1" x14ac:dyDescent="0.4">
      <c r="A68" s="91" t="s">
        <v>72</v>
      </c>
      <c r="B68" s="92"/>
      <c r="C68" s="92"/>
      <c r="D68" s="92"/>
      <c r="E68" s="92"/>
      <c r="F68" s="93"/>
    </row>
    <row r="69" spans="1:6" ht="15" thickBot="1" x14ac:dyDescent="0.4">
      <c r="A69" s="81" t="s">
        <v>73</v>
      </c>
      <c r="B69" s="82"/>
      <c r="C69" s="82"/>
      <c r="D69" s="82"/>
      <c r="E69" s="82"/>
      <c r="F69" s="83"/>
    </row>
    <row r="70" spans="1:6" ht="54.5" thickBot="1" x14ac:dyDescent="0.4">
      <c r="A70" s="1" t="s">
        <v>1</v>
      </c>
      <c r="B70" s="1" t="s">
        <v>13</v>
      </c>
      <c r="C70" s="1" t="s">
        <v>14</v>
      </c>
      <c r="D70" s="2" t="s">
        <v>87</v>
      </c>
      <c r="E70" s="5" t="s">
        <v>4</v>
      </c>
      <c r="F70" s="73" t="s">
        <v>90</v>
      </c>
    </row>
    <row r="71" spans="1:6" ht="27" x14ac:dyDescent="0.35">
      <c r="A71" s="22" t="s">
        <v>61</v>
      </c>
      <c r="B71" s="49" t="s">
        <v>74</v>
      </c>
      <c r="C71" s="28" t="s">
        <v>74</v>
      </c>
      <c r="D71" s="59">
        <v>500000</v>
      </c>
      <c r="E71" s="53"/>
      <c r="F71" s="53">
        <v>1917987.66</v>
      </c>
    </row>
    <row r="72" spans="1:6" x14ac:dyDescent="0.35">
      <c r="A72" s="24" t="s">
        <v>47</v>
      </c>
      <c r="B72" s="28" t="s">
        <v>48</v>
      </c>
      <c r="C72" s="28" t="s">
        <v>48</v>
      </c>
      <c r="D72" s="60">
        <v>685000</v>
      </c>
      <c r="E72" s="53">
        <v>798278</v>
      </c>
      <c r="F72" s="53">
        <v>798278</v>
      </c>
    </row>
    <row r="73" spans="1:6" ht="27" x14ac:dyDescent="0.35">
      <c r="A73" s="24" t="s">
        <v>47</v>
      </c>
      <c r="B73" s="49" t="s">
        <v>75</v>
      </c>
      <c r="C73" s="47" t="s">
        <v>74</v>
      </c>
      <c r="D73" s="48">
        <v>685000</v>
      </c>
      <c r="E73" s="4">
        <v>553599</v>
      </c>
      <c r="F73" s="4">
        <v>553599</v>
      </c>
    </row>
    <row r="74" spans="1:6" x14ac:dyDescent="0.35">
      <c r="A74" s="94" t="s">
        <v>5</v>
      </c>
      <c r="B74" s="95"/>
      <c r="C74" s="96"/>
      <c r="D74" s="38">
        <f>SUM(D71:D73)</f>
        <v>1870000</v>
      </c>
      <c r="E74" s="38">
        <f>SUM(E71:E73)</f>
        <v>1351877</v>
      </c>
      <c r="F74" s="38">
        <f>SUM(F71:F73)</f>
        <v>3269864.66</v>
      </c>
    </row>
    <row r="75" spans="1:6" ht="15" thickBot="1" x14ac:dyDescent="0.4">
      <c r="A75" s="6"/>
      <c r="B75" s="6"/>
      <c r="C75" s="6"/>
      <c r="D75" s="7"/>
      <c r="E75" s="7"/>
      <c r="F75" s="7"/>
    </row>
    <row r="76" spans="1:6" ht="15" thickBot="1" x14ac:dyDescent="0.4">
      <c r="A76" s="97" t="s">
        <v>76</v>
      </c>
      <c r="B76" s="98"/>
      <c r="C76" s="98"/>
      <c r="D76" s="98"/>
      <c r="E76" s="98"/>
      <c r="F76" s="99"/>
    </row>
    <row r="77" spans="1:6" ht="54.5" thickBot="1" x14ac:dyDescent="0.4">
      <c r="A77" s="1" t="s">
        <v>1</v>
      </c>
      <c r="B77" s="50" t="s">
        <v>13</v>
      </c>
      <c r="C77" s="1" t="s">
        <v>14</v>
      </c>
      <c r="D77" s="2" t="s">
        <v>87</v>
      </c>
      <c r="E77" s="5" t="s">
        <v>4</v>
      </c>
      <c r="F77" s="73" t="s">
        <v>90</v>
      </c>
    </row>
    <row r="78" spans="1:6" x14ac:dyDescent="0.35">
      <c r="A78" s="22" t="s">
        <v>61</v>
      </c>
      <c r="B78" s="57" t="s">
        <v>77</v>
      </c>
      <c r="C78" s="58" t="s">
        <v>77</v>
      </c>
      <c r="D78" s="62">
        <v>2300000</v>
      </c>
      <c r="E78" s="53">
        <v>2856369</v>
      </c>
      <c r="F78" s="74">
        <v>2856369</v>
      </c>
    </row>
    <row r="79" spans="1:6" x14ac:dyDescent="0.35">
      <c r="A79" s="22" t="s">
        <v>61</v>
      </c>
      <c r="B79" s="58" t="s">
        <v>77</v>
      </c>
      <c r="C79" s="58" t="s">
        <v>77</v>
      </c>
      <c r="D79" s="63">
        <v>350000</v>
      </c>
      <c r="E79" s="53">
        <v>346528</v>
      </c>
      <c r="F79" s="74">
        <v>346528</v>
      </c>
    </row>
    <row r="80" spans="1:6" x14ac:dyDescent="0.35">
      <c r="A80" s="22" t="s">
        <v>61</v>
      </c>
      <c r="B80" s="58" t="s">
        <v>77</v>
      </c>
      <c r="C80" s="58" t="s">
        <v>77</v>
      </c>
      <c r="D80" s="63">
        <v>310000</v>
      </c>
      <c r="E80" s="53">
        <v>305244</v>
      </c>
      <c r="F80" s="74">
        <v>305244</v>
      </c>
    </row>
    <row r="81" spans="1:6" x14ac:dyDescent="0.35">
      <c r="A81" s="22" t="s">
        <v>61</v>
      </c>
      <c r="B81" s="58" t="s">
        <v>78</v>
      </c>
      <c r="C81" s="58" t="s">
        <v>78</v>
      </c>
      <c r="D81" s="63">
        <v>800800</v>
      </c>
      <c r="E81" s="72"/>
      <c r="F81" s="74">
        <v>800800</v>
      </c>
    </row>
    <row r="82" spans="1:6" x14ac:dyDescent="0.35">
      <c r="A82" s="22" t="s">
        <v>61</v>
      </c>
      <c r="B82" s="58" t="s">
        <v>78</v>
      </c>
      <c r="C82" s="58" t="s">
        <v>78</v>
      </c>
      <c r="D82" s="63">
        <v>520000</v>
      </c>
      <c r="E82" s="72"/>
      <c r="F82" s="74">
        <v>520000</v>
      </c>
    </row>
    <row r="83" spans="1:6" x14ac:dyDescent="0.35">
      <c r="A83" s="24" t="s">
        <v>47</v>
      </c>
      <c r="B83" s="58" t="s">
        <v>48</v>
      </c>
      <c r="C83" s="58" t="s">
        <v>48</v>
      </c>
      <c r="D83" s="63">
        <v>130000</v>
      </c>
      <c r="E83" s="72"/>
      <c r="F83" s="74">
        <v>209630</v>
      </c>
    </row>
    <row r="84" spans="1:6" x14ac:dyDescent="0.35">
      <c r="A84" s="94" t="s">
        <v>5</v>
      </c>
      <c r="B84" s="95"/>
      <c r="C84" s="96"/>
      <c r="D84" s="38">
        <f>SUM(D78:D83)</f>
        <v>4410800</v>
      </c>
      <c r="E84" s="38">
        <f>SUM(E78:E83)</f>
        <v>3508141</v>
      </c>
      <c r="F84" s="38">
        <f>SUM(F78:F83)</f>
        <v>5038571</v>
      </c>
    </row>
    <row r="85" spans="1:6" ht="15" thickBot="1" x14ac:dyDescent="0.4">
      <c r="A85" s="6"/>
      <c r="B85" s="6"/>
      <c r="C85" s="6"/>
      <c r="D85" s="7"/>
      <c r="E85" s="7"/>
      <c r="F85" s="7"/>
    </row>
    <row r="86" spans="1:6" ht="15" thickBot="1" x14ac:dyDescent="0.4">
      <c r="A86" s="81" t="s">
        <v>79</v>
      </c>
      <c r="B86" s="82"/>
      <c r="C86" s="82"/>
      <c r="D86" s="82"/>
      <c r="E86" s="82"/>
      <c r="F86" s="83"/>
    </row>
    <row r="87" spans="1:6" ht="54.5" thickBot="1" x14ac:dyDescent="0.4">
      <c r="A87" s="1" t="s">
        <v>1</v>
      </c>
      <c r="B87" s="1" t="s">
        <v>12</v>
      </c>
      <c r="C87" s="1" t="s">
        <v>3</v>
      </c>
      <c r="D87" s="2" t="s">
        <v>87</v>
      </c>
      <c r="E87" s="5" t="s">
        <v>4</v>
      </c>
      <c r="F87" s="73" t="s">
        <v>90</v>
      </c>
    </row>
    <row r="88" spans="1:6" x14ac:dyDescent="0.35">
      <c r="A88" s="22" t="s">
        <v>61</v>
      </c>
      <c r="B88" s="26" t="s">
        <v>49</v>
      </c>
      <c r="C88" s="26" t="s">
        <v>17</v>
      </c>
      <c r="D88" s="27">
        <v>370000</v>
      </c>
      <c r="E88" s="4"/>
      <c r="F88" s="4">
        <v>370000</v>
      </c>
    </row>
    <row r="89" spans="1:6" x14ac:dyDescent="0.35">
      <c r="A89" s="22" t="s">
        <v>61</v>
      </c>
      <c r="B89" s="26" t="s">
        <v>50</v>
      </c>
      <c r="C89" s="26" t="s">
        <v>51</v>
      </c>
      <c r="D89" s="27">
        <v>32440</v>
      </c>
      <c r="E89" s="4"/>
      <c r="F89" s="4">
        <v>32440</v>
      </c>
    </row>
    <row r="90" spans="1:6" x14ac:dyDescent="0.35">
      <c r="A90" s="80" t="s">
        <v>5</v>
      </c>
      <c r="B90" s="80"/>
      <c r="C90" s="80"/>
      <c r="D90" s="38">
        <f>SUM(D88:D89)</f>
        <v>402440</v>
      </c>
      <c r="E90" s="38">
        <f t="shared" ref="E90:F90" si="2">SUM(E88:E89)</f>
        <v>0</v>
      </c>
      <c r="F90" s="38">
        <f t="shared" si="2"/>
        <v>402440</v>
      </c>
    </row>
    <row r="91" spans="1:6" ht="15" thickBot="1" x14ac:dyDescent="0.4">
      <c r="A91" s="39"/>
      <c r="B91" s="39" t="s">
        <v>6</v>
      </c>
      <c r="C91" s="39"/>
      <c r="D91" s="39"/>
      <c r="E91" s="39"/>
      <c r="F91" s="39"/>
    </row>
    <row r="92" spans="1:6" ht="15" thickBot="1" x14ac:dyDescent="0.4">
      <c r="A92" s="81" t="s">
        <v>80</v>
      </c>
      <c r="B92" s="82"/>
      <c r="C92" s="82"/>
      <c r="D92" s="82"/>
      <c r="E92" s="82"/>
      <c r="F92" s="83"/>
    </row>
    <row r="93" spans="1:6" ht="54.5" thickBot="1" x14ac:dyDescent="0.4">
      <c r="A93" s="1" t="s">
        <v>1</v>
      </c>
      <c r="B93" s="1" t="s">
        <v>2</v>
      </c>
      <c r="C93" s="1" t="s">
        <v>3</v>
      </c>
      <c r="D93" s="2" t="s">
        <v>87</v>
      </c>
      <c r="E93" s="5" t="s">
        <v>4</v>
      </c>
      <c r="F93" s="73" t="s">
        <v>90</v>
      </c>
    </row>
    <row r="94" spans="1:6" x14ac:dyDescent="0.35">
      <c r="A94" s="22" t="s">
        <v>61</v>
      </c>
      <c r="B94" s="25" t="s">
        <v>52</v>
      </c>
      <c r="C94" s="3" t="s">
        <v>53</v>
      </c>
      <c r="D94" s="32">
        <v>90000</v>
      </c>
      <c r="E94" s="4"/>
      <c r="F94" s="4">
        <v>90000</v>
      </c>
    </row>
    <row r="95" spans="1:6" x14ac:dyDescent="0.35">
      <c r="A95" s="84" t="s">
        <v>5</v>
      </c>
      <c r="B95" s="85"/>
      <c r="C95" s="86"/>
      <c r="D95" s="38">
        <f>SUM(D94:D94)</f>
        <v>90000</v>
      </c>
      <c r="E95" s="38">
        <f t="shared" ref="E95:F95" si="3">SUM(E94:E94)</f>
        <v>0</v>
      </c>
      <c r="F95" s="38">
        <f t="shared" si="3"/>
        <v>90000</v>
      </c>
    </row>
    <row r="96" spans="1:6" ht="15" thickBot="1" x14ac:dyDescent="0.4">
      <c r="A96" s="39"/>
      <c r="B96" s="39"/>
      <c r="C96" s="39"/>
      <c r="D96" s="39"/>
      <c r="E96" s="39"/>
      <c r="F96" s="39"/>
    </row>
    <row r="97" spans="1:6" ht="15" thickBot="1" x14ac:dyDescent="0.4">
      <c r="A97" s="87" t="s">
        <v>81</v>
      </c>
      <c r="B97" s="88"/>
      <c r="C97" s="88"/>
      <c r="D97" s="88"/>
      <c r="E97" s="88"/>
      <c r="F97" s="89"/>
    </row>
    <row r="98" spans="1:6" ht="15" thickBot="1" x14ac:dyDescent="0.4">
      <c r="A98" s="81" t="s">
        <v>82</v>
      </c>
      <c r="B98" s="82"/>
      <c r="C98" s="82"/>
      <c r="D98" s="82"/>
      <c r="E98" s="82"/>
      <c r="F98" s="83"/>
    </row>
    <row r="99" spans="1:6" ht="54.5" thickBot="1" x14ac:dyDescent="0.4">
      <c r="A99" s="1" t="s">
        <v>1</v>
      </c>
      <c r="B99" s="1" t="s">
        <v>2</v>
      </c>
      <c r="C99" s="1" t="s">
        <v>3</v>
      </c>
      <c r="D99" s="2" t="s">
        <v>87</v>
      </c>
      <c r="E99" s="5" t="s">
        <v>4</v>
      </c>
      <c r="F99" s="73" t="s">
        <v>90</v>
      </c>
    </row>
    <row r="100" spans="1:6" x14ac:dyDescent="0.35">
      <c r="A100" s="22" t="s">
        <v>61</v>
      </c>
      <c r="B100" s="54" t="s">
        <v>56</v>
      </c>
      <c r="C100" s="18" t="s">
        <v>61</v>
      </c>
      <c r="D100" s="23">
        <v>100000</v>
      </c>
      <c r="E100" s="4">
        <v>81177.17</v>
      </c>
      <c r="F100" s="4">
        <v>81177.17</v>
      </c>
    </row>
    <row r="101" spans="1:6" x14ac:dyDescent="0.35">
      <c r="A101" s="22" t="s">
        <v>61</v>
      </c>
      <c r="B101" s="3" t="s">
        <v>54</v>
      </c>
      <c r="C101" s="18" t="s">
        <v>61</v>
      </c>
      <c r="D101" s="27">
        <v>140000</v>
      </c>
      <c r="E101" s="53">
        <v>132418</v>
      </c>
      <c r="F101" s="53">
        <f>SUM(31.65+132386.52)</f>
        <v>132418.16999999998</v>
      </c>
    </row>
    <row r="102" spans="1:6" x14ac:dyDescent="0.35">
      <c r="A102" s="22" t="s">
        <v>61</v>
      </c>
      <c r="B102" s="3" t="s">
        <v>55</v>
      </c>
      <c r="C102" s="18" t="s">
        <v>61</v>
      </c>
      <c r="D102" s="64">
        <v>70000</v>
      </c>
      <c r="E102" s="74">
        <v>0</v>
      </c>
      <c r="F102" s="53">
        <v>0</v>
      </c>
    </row>
    <row r="103" spans="1:6" x14ac:dyDescent="0.35">
      <c r="A103" s="24" t="s">
        <v>47</v>
      </c>
      <c r="B103" s="3" t="s">
        <v>60</v>
      </c>
      <c r="C103" s="17" t="s">
        <v>47</v>
      </c>
      <c r="D103" s="64">
        <v>50535</v>
      </c>
      <c r="E103" s="74"/>
      <c r="F103" s="53">
        <v>50535</v>
      </c>
    </row>
    <row r="104" spans="1:6" x14ac:dyDescent="0.35">
      <c r="A104" s="24" t="s">
        <v>47</v>
      </c>
      <c r="B104" s="55" t="s">
        <v>56</v>
      </c>
      <c r="C104" s="3" t="s">
        <v>47</v>
      </c>
      <c r="D104" s="27">
        <v>50000</v>
      </c>
      <c r="E104" s="53"/>
      <c r="F104" s="53">
        <v>50000</v>
      </c>
    </row>
    <row r="105" spans="1:6" x14ac:dyDescent="0.35">
      <c r="A105" s="80" t="s">
        <v>5</v>
      </c>
      <c r="B105" s="80"/>
      <c r="C105" s="80"/>
      <c r="D105" s="38">
        <f>SUM(D100:D104)</f>
        <v>410535</v>
      </c>
      <c r="E105" s="38">
        <f>SUM(E100:E104)</f>
        <v>213595.16999999998</v>
      </c>
      <c r="F105" s="38">
        <f>SUM(F100:F104)</f>
        <v>314130.33999999997</v>
      </c>
    </row>
    <row r="106" spans="1:6" ht="15" thickBot="1" x14ac:dyDescent="0.4">
      <c r="A106" s="6"/>
      <c r="B106" s="6"/>
      <c r="C106" s="6"/>
      <c r="D106" s="7"/>
      <c r="E106" s="7"/>
      <c r="F106" s="7"/>
    </row>
    <row r="107" spans="1:6" ht="15" thickBot="1" x14ac:dyDescent="0.4">
      <c r="A107" s="76" t="s">
        <v>83</v>
      </c>
      <c r="B107" s="77"/>
      <c r="C107" s="77"/>
      <c r="D107" s="77"/>
      <c r="E107" s="77"/>
      <c r="F107" s="77"/>
    </row>
    <row r="108" spans="1:6" ht="54.5" thickBot="1" x14ac:dyDescent="0.4">
      <c r="A108" s="1" t="s">
        <v>1</v>
      </c>
      <c r="B108" s="1" t="s">
        <v>2</v>
      </c>
      <c r="C108" s="1" t="s">
        <v>3</v>
      </c>
      <c r="D108" s="2" t="s">
        <v>87</v>
      </c>
      <c r="E108" s="5" t="s">
        <v>4</v>
      </c>
      <c r="F108" s="73" t="s">
        <v>90</v>
      </c>
    </row>
    <row r="109" spans="1:6" x14ac:dyDescent="0.35">
      <c r="A109" s="18" t="s">
        <v>57</v>
      </c>
      <c r="B109" s="17" t="s">
        <v>58</v>
      </c>
      <c r="C109" s="54" t="s">
        <v>57</v>
      </c>
      <c r="D109" s="71">
        <v>385580</v>
      </c>
      <c r="E109" s="53"/>
      <c r="F109" s="53">
        <f>SUM(1095.48+175645.26+51847.52+2628.52+44580)</f>
        <v>275796.78000000003</v>
      </c>
    </row>
    <row r="110" spans="1:6" x14ac:dyDescent="0.35">
      <c r="A110" s="78" t="s">
        <v>5</v>
      </c>
      <c r="B110" s="78"/>
      <c r="C110" s="78"/>
      <c r="D110" s="38">
        <f>SUM(D109:D109)</f>
        <v>385580</v>
      </c>
      <c r="E110" s="38">
        <f>SUM(E109:E109)</f>
        <v>0</v>
      </c>
      <c r="F110" s="38">
        <f>SUM(F109:F109)</f>
        <v>275796.78000000003</v>
      </c>
    </row>
    <row r="111" spans="1:6" ht="15" thickBot="1" x14ac:dyDescent="0.4">
      <c r="A111" s="39"/>
      <c r="B111" s="39"/>
      <c r="C111" s="39"/>
      <c r="D111" s="39"/>
      <c r="E111" s="39"/>
      <c r="F111" s="39"/>
    </row>
    <row r="112" spans="1:6" ht="15" thickBot="1" x14ac:dyDescent="0.4">
      <c r="A112" s="39"/>
      <c r="B112" s="39"/>
      <c r="C112" s="9" t="s">
        <v>7</v>
      </c>
      <c r="D112" s="10">
        <f>SUM(D28,D34,D40,D49,D66,D74,D84,D90,D95,D105,D110)</f>
        <v>15717582.85</v>
      </c>
      <c r="E112" s="10">
        <f>SUM(E28,E34,E40,E49,E66,E74,E84,E90,E95,E105,E110)</f>
        <v>8659851.2200000007</v>
      </c>
      <c r="F112" s="10">
        <f>SUM(F28,F34,F40,F49,F66,F74,F84,F90,F95,F105,F110)</f>
        <v>17185231.359999999</v>
      </c>
    </row>
    <row r="113" spans="1:6" s="8" customFormat="1" ht="13.5" x14ac:dyDescent="0.3">
      <c r="A113" s="39"/>
      <c r="B113" s="39"/>
      <c r="C113" s="39"/>
      <c r="D113" s="39"/>
      <c r="E113" s="39"/>
      <c r="F113" s="39"/>
    </row>
    <row r="114" spans="1:6" s="8" customFormat="1" ht="13.5" x14ac:dyDescent="0.3">
      <c r="A114" s="79" t="s">
        <v>15</v>
      </c>
      <c r="B114" s="79"/>
      <c r="C114" s="79"/>
      <c r="D114" s="11"/>
      <c r="E114" s="12"/>
      <c r="F114" s="12"/>
    </row>
    <row r="115" spans="1:6" s="8" customFormat="1" ht="13.5" x14ac:dyDescent="0.3">
      <c r="A115" s="79"/>
      <c r="B115" s="79"/>
      <c r="C115" s="79"/>
      <c r="D115" s="11"/>
      <c r="E115" s="12"/>
      <c r="F115" s="12"/>
    </row>
    <row r="116" spans="1:6" s="8" customFormat="1" ht="13.5" x14ac:dyDescent="0.3">
      <c r="A116" s="79"/>
      <c r="B116" s="79"/>
      <c r="C116" s="79"/>
      <c r="D116" s="11"/>
      <c r="E116" s="12"/>
      <c r="F116" s="12"/>
    </row>
    <row r="117" spans="1:6" s="8" customFormat="1" ht="13.5" x14ac:dyDescent="0.3">
      <c r="A117" s="69"/>
      <c r="B117" s="69"/>
      <c r="C117" s="69"/>
      <c r="D117" s="11"/>
      <c r="E117" s="12"/>
      <c r="F117" s="12"/>
    </row>
    <row r="118" spans="1:6" s="8" customFormat="1" ht="13.5" x14ac:dyDescent="0.3">
      <c r="A118" s="15" t="s">
        <v>8</v>
      </c>
      <c r="B118" s="20"/>
      <c r="C118" s="15" t="s">
        <v>9</v>
      </c>
      <c r="D118" s="34"/>
    </row>
    <row r="119" spans="1:6" s="8" customFormat="1" ht="13.5" x14ac:dyDescent="0.3">
      <c r="A119" s="15"/>
      <c r="B119" s="52"/>
      <c r="C119" s="15"/>
      <c r="D119" s="51"/>
    </row>
    <row r="120" spans="1:6" s="8" customFormat="1" ht="13.5" x14ac:dyDescent="0.3">
      <c r="A120" s="15"/>
      <c r="B120" s="52"/>
      <c r="C120" s="15"/>
      <c r="D120" s="51"/>
    </row>
    <row r="121" spans="1:6" s="8" customFormat="1" ht="13.5" x14ac:dyDescent="0.3">
      <c r="A121" s="15" t="s">
        <v>10</v>
      </c>
      <c r="B121" s="20"/>
      <c r="C121" s="15" t="s">
        <v>9</v>
      </c>
      <c r="D121" s="21"/>
    </row>
    <row r="122" spans="1:6" x14ac:dyDescent="0.35">
      <c r="A122" s="13"/>
      <c r="B122" s="13"/>
      <c r="C122" s="16"/>
      <c r="D122" s="14"/>
      <c r="E122" s="14"/>
      <c r="F122" s="14"/>
    </row>
  </sheetData>
  <mergeCells count="31">
    <mergeCell ref="A76:F76"/>
    <mergeCell ref="A84:C84"/>
    <mergeCell ref="A36:F36"/>
    <mergeCell ref="A37:F37"/>
    <mergeCell ref="A40:C40"/>
    <mergeCell ref="A42:F42"/>
    <mergeCell ref="A51:F51"/>
    <mergeCell ref="A69:F69"/>
    <mergeCell ref="A74:C74"/>
    <mergeCell ref="A68:F68"/>
    <mergeCell ref="A4:B4"/>
    <mergeCell ref="C4:D4"/>
    <mergeCell ref="A6:F6"/>
    <mergeCell ref="A28:C28"/>
    <mergeCell ref="A30:F30"/>
    <mergeCell ref="A1:B2"/>
    <mergeCell ref="A107:F107"/>
    <mergeCell ref="A110:C110"/>
    <mergeCell ref="A114:C116"/>
    <mergeCell ref="A90:C90"/>
    <mergeCell ref="A92:F92"/>
    <mergeCell ref="A95:C95"/>
    <mergeCell ref="A97:F97"/>
    <mergeCell ref="A98:F98"/>
    <mergeCell ref="A105:C105"/>
    <mergeCell ref="A86:F86"/>
    <mergeCell ref="A3:B3"/>
    <mergeCell ref="A7:F7"/>
    <mergeCell ref="A34:C34"/>
    <mergeCell ref="A49:C49"/>
    <mergeCell ref="A66:C66"/>
  </mergeCells>
  <dataValidations count="3">
    <dataValidation allowBlank="1" showInputMessage="1" showErrorMessage="1" promptTitle="Activity" prompt="Please select from dropdown - this should reflect the core activity of the project" sqref="B8" xr:uid="{00000000-0002-0000-0000-000000000000}"/>
    <dataValidation type="list" allowBlank="1" showInputMessage="1" showErrorMessage="1" sqref="C71:C73 B72" xr:uid="{00000000-0002-0000-0000-000001000000}">
      <formula1>"Hotel, B&amp;B, Other Emergency Accommodation with no supports"</formula1>
    </dataValidation>
    <dataValidation type="list" allowBlank="1" showInputMessage="1" showErrorMessage="1" sqref="B32:B33 B24:B27 B9:B22" xr:uid="{00000000-0002-0000-0000-000002000000}">
      <formula1>"Homeless Prevention, Tenancy Sustainment, Resettlement Supports, Housing First, Outreach, Other (describe)"</formula1>
    </dataValidation>
  </dataValidations>
  <pageMargins left="0.70866141732283472" right="0.70866141732283472" top="0.74803149606299213" bottom="0.74803149606299213" header="0.31496062992125984" footer="0.31496062992125984"/>
  <pageSetup paperSize="9" scale="68" fitToHeight="27"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TAB A- Summary Template Exp</vt:lpstr>
      <vt:lpstr>'TAB A- Summary Template Exp'!Print_Area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2026-08-04T10:03:04Z</dcterms:created>
  <dcterms:modified xsi:type="dcterms:W3CDTF">2026-08-04T10:03:08Z</dcterms:modified>
</cp:coreProperties>
</file>