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3C80C3C7-8B0A-46D9-8A01-815230C25B8E}" xr6:coauthVersionLast="47" xr6:coauthVersionMax="47" xr10:uidLastSave="{00000000-0000-0000-0000-000000000000}"/>
  <bookViews>
    <workbookView xWindow="-28920" yWindow="45" windowWidth="29040" windowHeight="15720" xr2:uid="{CE159041-D66C-4F60-AAED-2B76A6D249FF}"/>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6" i="1" l="1"/>
  <c r="D126" i="1"/>
  <c r="F125" i="1"/>
  <c r="F124" i="1"/>
  <c r="E120" i="1"/>
  <c r="D120" i="1"/>
  <c r="F119" i="1"/>
  <c r="F118" i="1"/>
  <c r="F117" i="1"/>
  <c r="F116" i="1"/>
  <c r="F115" i="1"/>
  <c r="F114" i="1"/>
  <c r="F113" i="1"/>
  <c r="F112" i="1"/>
  <c r="F111" i="1"/>
  <c r="F110" i="1"/>
  <c r="F109" i="1"/>
  <c r="E103" i="1"/>
  <c r="D103" i="1"/>
  <c r="F102" i="1"/>
  <c r="F103" i="1" s="1"/>
  <c r="E98" i="1"/>
  <c r="D98" i="1"/>
  <c r="F97" i="1"/>
  <c r="F96" i="1"/>
  <c r="F94" i="1"/>
  <c r="F93" i="1"/>
  <c r="F92" i="1"/>
  <c r="E88" i="1"/>
  <c r="D88" i="1"/>
  <c r="F87" i="1"/>
  <c r="F86" i="1"/>
  <c r="F88" i="1" s="1"/>
  <c r="F85" i="1"/>
  <c r="E81" i="1"/>
  <c r="D81" i="1"/>
  <c r="F80" i="1"/>
  <c r="F79" i="1"/>
  <c r="F77" i="1"/>
  <c r="F76" i="1"/>
  <c r="F75" i="1"/>
  <c r="F74" i="1"/>
  <c r="F73" i="1"/>
  <c r="E68" i="1"/>
  <c r="D68" i="1"/>
  <c r="F67" i="1"/>
  <c r="F66" i="1"/>
  <c r="F65" i="1"/>
  <c r="F64" i="1"/>
  <c r="F63" i="1"/>
  <c r="F62" i="1"/>
  <c r="E58" i="1"/>
  <c r="D58" i="1"/>
  <c r="F57" i="1"/>
  <c r="F56" i="1"/>
  <c r="F55" i="1"/>
  <c r="F54" i="1"/>
  <c r="F53" i="1"/>
  <c r="F52" i="1"/>
  <c r="E48" i="1"/>
  <c r="D48" i="1"/>
  <c r="F47" i="1"/>
  <c r="F48" i="1" s="1"/>
  <c r="F43" i="1"/>
  <c r="E43" i="1"/>
  <c r="D43" i="1"/>
  <c r="E37" i="1"/>
  <c r="D37" i="1"/>
  <c r="F36" i="1"/>
  <c r="F35" i="1"/>
  <c r="F37" i="1" s="1"/>
  <c r="E31" i="1"/>
  <c r="D31" i="1"/>
  <c r="F30" i="1"/>
  <c r="F29" i="1"/>
  <c r="F28" i="1"/>
  <c r="F27" i="1"/>
  <c r="F26" i="1"/>
  <c r="F25" i="1"/>
  <c r="F24" i="1"/>
  <c r="F22" i="1"/>
  <c r="F21" i="1"/>
  <c r="F20" i="1"/>
  <c r="F17" i="1"/>
  <c r="F16" i="1"/>
  <c r="F15" i="1"/>
  <c r="F14" i="1"/>
  <c r="F13" i="1"/>
  <c r="F12" i="1"/>
  <c r="F11" i="1"/>
  <c r="F10" i="1"/>
  <c r="F9" i="1"/>
  <c r="F31" i="1" l="1"/>
  <c r="E132" i="1"/>
  <c r="F98" i="1"/>
  <c r="F126" i="1"/>
  <c r="F68" i="1"/>
  <c r="F81" i="1"/>
  <c r="F58" i="1"/>
  <c r="D132" i="1"/>
  <c r="F120" i="1"/>
  <c r="F132" i="1" l="1"/>
</calcChain>
</file>

<file path=xl/sharedStrings.xml><?xml version="1.0" encoding="utf-8"?>
<sst xmlns="http://schemas.openxmlformats.org/spreadsheetml/2006/main" count="316" uniqueCount="113">
  <si>
    <t>Financial Report</t>
  </si>
  <si>
    <t>DHLGH / West Protocol Agreement - Financial Report 2025</t>
  </si>
  <si>
    <t>Category 1 - Homeless Prevention, Tenancy Sustainment and Resettlement Supports</t>
  </si>
  <si>
    <t>Category 1A - Homeless Prevention, Tenancy Sustainment and Resettlement Supports (Excluding Housing First)</t>
  </si>
  <si>
    <t>Local Authority</t>
  </si>
  <si>
    <t>Activity\Service</t>
  </si>
  <si>
    <t>Service Provider</t>
  </si>
  <si>
    <t>Initial 2025 Expenditure Estimate</t>
  </si>
  <si>
    <t>Revised Expenditure Estimate                  (if applicable)</t>
  </si>
  <si>
    <t xml:space="preserve">Total Annual Expenditure </t>
  </si>
  <si>
    <t>Galway City Council</t>
  </si>
  <si>
    <t>Homeless Prevention, Placement, Day services</t>
  </si>
  <si>
    <t>COPE Galway</t>
  </si>
  <si>
    <t>Family Support Service at Westside</t>
  </si>
  <si>
    <t>Outreach</t>
  </si>
  <si>
    <t>Tenancy Sustainment (70 households)</t>
  </si>
  <si>
    <t>Resettlement Supports (6 Properties Cluid)</t>
  </si>
  <si>
    <t>Resettlement Supports (22 sites/units)</t>
  </si>
  <si>
    <t>City CBH</t>
  </si>
  <si>
    <t>Galway Simon Community</t>
  </si>
  <si>
    <t>Tenancy Sustainment Service (Community Outreach Team)</t>
  </si>
  <si>
    <t xml:space="preserve">Homeless Prevention (Community Outreach Team) </t>
  </si>
  <si>
    <t>Galway County Council</t>
  </si>
  <si>
    <t>Galway County CBH TS</t>
  </si>
  <si>
    <t>Galway Simon</t>
  </si>
  <si>
    <t>Galway County CBH Tenacy Sustainment</t>
  </si>
  <si>
    <t xml:space="preserve">Tenancy Sustainment </t>
  </si>
  <si>
    <t>Peter McVerry</t>
  </si>
  <si>
    <t>Tenancy Sustainment</t>
  </si>
  <si>
    <t>Homeless Prevention (Tenancy Protection Service)</t>
  </si>
  <si>
    <t xml:space="preserve">Threshold </t>
  </si>
  <si>
    <t>Tenancy Sustainment CBH Extension</t>
  </si>
  <si>
    <t>Tenancy Sustainment CBH Plus</t>
  </si>
  <si>
    <t>Tenancy Sustainment (Housing Led)</t>
  </si>
  <si>
    <t>Housing Led</t>
  </si>
  <si>
    <t>Resettlement Supports (Dublin Road)</t>
  </si>
  <si>
    <t>Galway County CBH (Extension)</t>
  </si>
  <si>
    <t>Rough Sleepers CWR Supports (Dublin Road)</t>
  </si>
  <si>
    <t xml:space="preserve">Roscommon County Council </t>
  </si>
  <si>
    <t xml:space="preserve">Roscommon Prevention, Resettlement and Community Based Housing </t>
  </si>
  <si>
    <t>SUB TOTALS</t>
  </si>
  <si>
    <t>Category 1B - Housing First Services</t>
  </si>
  <si>
    <t>Total Annual Expenditure</t>
  </si>
  <si>
    <t>Housing First</t>
  </si>
  <si>
    <t>Galway Simon Community &amp; Cope Galway</t>
  </si>
  <si>
    <t>Galway, Mayo, Roscommon County Councils</t>
  </si>
  <si>
    <t xml:space="preserve">Category 2 -  Supported Emergency Accommodation for Families  </t>
  </si>
  <si>
    <t xml:space="preserve">Category 2A -  Supported Emergency Accommodation for Families (Excluding Family Hubs) </t>
  </si>
  <si>
    <t>Name of Facility</t>
  </si>
  <si>
    <t xml:space="preserve">Category 2B -  Supported Emergency Accommodation for Families (Family Hubs) </t>
  </si>
  <si>
    <t xml:space="preserve">Family Hub </t>
  </si>
  <si>
    <t>Category 3 - Youth Specific Services</t>
  </si>
  <si>
    <t>Youth Homeless Service (Housing Led)</t>
  </si>
  <si>
    <t>Youth Homeless Service (Expansion)</t>
  </si>
  <si>
    <t>Youth Service (Housing Led)</t>
  </si>
  <si>
    <t>Youth Rapid Resettlement Service</t>
  </si>
  <si>
    <t>Galway County Youth Service</t>
  </si>
  <si>
    <t>Mayo County Council</t>
  </si>
  <si>
    <t>Other</t>
  </si>
  <si>
    <t>Category 4 -  Supported Emergency Accommodation for Singles</t>
  </si>
  <si>
    <t>Fairgreen Hostel</t>
  </si>
  <si>
    <t>Osterley Lodge</t>
  </si>
  <si>
    <t>Abbey House</t>
  </si>
  <si>
    <t>Abbey House Cold Weather Response</t>
  </si>
  <si>
    <t>Temporary Accommodation Units at Day Centre</t>
  </si>
  <si>
    <t>43 Dublin Road</t>
  </si>
  <si>
    <t xml:space="preserve">Category 5 -  Other Emergency Accommodation - Commerical Hotels and B&amp;Bs </t>
  </si>
  <si>
    <t>Category 5A -  Other Emergency Accommodation - Commerical Hotels and B&amp;Bs (Excluding Contracted Commerical Hotels and B&amp;Bs)</t>
  </si>
  <si>
    <t xml:space="preserve">Facility Type </t>
  </si>
  <si>
    <t>Description of Service</t>
  </si>
  <si>
    <t>Hotel</t>
  </si>
  <si>
    <t>Private Emergency Accommodation</t>
  </si>
  <si>
    <t>B&amp;B</t>
  </si>
  <si>
    <t>Roscommon County Council</t>
  </si>
  <si>
    <t>Other Emergency Accommodation with no supports</t>
  </si>
  <si>
    <t>2 &amp; 3 Bed House for Transitional Accommodation</t>
  </si>
  <si>
    <t>Emergency Accommodation</t>
  </si>
  <si>
    <t>Category 5B -  Other Emergency Accommodation - Contracted Commerical Hotels and B&amp;Bs</t>
  </si>
  <si>
    <t>Category 6 - Long-Term Supported Accommodation</t>
  </si>
  <si>
    <t>Transitional Houses</t>
  </si>
  <si>
    <t>Men's High Support Long-Term Supported Accommodation (transitional)</t>
  </si>
  <si>
    <t>Women's Transitional Housing</t>
  </si>
  <si>
    <t>Galway County - Long Term Supported Accommodation</t>
  </si>
  <si>
    <t>Cuan Mhuire</t>
  </si>
  <si>
    <t>Cuan Mhuire CLG</t>
  </si>
  <si>
    <t>Teach Mhuire, Galway</t>
  </si>
  <si>
    <t xml:space="preserve"> </t>
  </si>
  <si>
    <t>Category 7 - Day Services</t>
  </si>
  <si>
    <t>Project Name</t>
  </si>
  <si>
    <t>Galway Simon Bridge Resource Centre Ballinasloe</t>
  </si>
  <si>
    <t xml:space="preserve">Category 8 - Housing Authority Homeless Services Provision including </t>
  </si>
  <si>
    <t xml:space="preserve">Category 8A Housing Authority Prevention Services </t>
  </si>
  <si>
    <t>HAP Placefinder</t>
  </si>
  <si>
    <t>HAP Placefinder Officer</t>
  </si>
  <si>
    <t>Tenancy Sustainment Officer</t>
  </si>
  <si>
    <t>Homeless Prevention and TS</t>
  </si>
  <si>
    <t xml:space="preserve">Galway City Council </t>
  </si>
  <si>
    <t xml:space="preserve">Galway County Council </t>
  </si>
  <si>
    <t>Staff Officer - HAP Place Finder</t>
  </si>
  <si>
    <t>Tenancy Sustainment Officer - Grade 5</t>
  </si>
  <si>
    <t>Homeless Prevention Outreach Officer - Grade 4</t>
  </si>
  <si>
    <t>Tenancy Sustainment &amp; Homeless Prevention Officer</t>
  </si>
  <si>
    <t xml:space="preserve">Tenancy Sustainment Officer - Grade 5 </t>
  </si>
  <si>
    <t xml:space="preserve">Category 8B Other Housing Authority Services including Administration </t>
  </si>
  <si>
    <t>Total Annual Expenditure (to end of November 2025)</t>
  </si>
  <si>
    <t>Regional Homeless Services Management</t>
  </si>
  <si>
    <t>Regional LAs</t>
  </si>
  <si>
    <t>Housing First Team</t>
  </si>
  <si>
    <t>TOTALS</t>
  </si>
  <si>
    <t>I hereby certify that this statement of expenditure relates to the homeless services programme for the West Region and that the delegated 'Section 10' Exchequer funding allocation is used for the sole purpose of expenditure incurred on this homeless services programme:</t>
  </si>
  <si>
    <t>Director of Finance</t>
  </si>
  <si>
    <t>Date</t>
  </si>
  <si>
    <t>Director of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</si>
</sst>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quot;€&quot;#,##0"/>
    <numFmt numFmtId="165" formatCode="&quot;€&quot;#,##0.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145">
    <xf numFmtId="0" fontId="0" fillId="0" borderId="0" xfId="0"/>
    <xf numFmtId="0" fontId="2" fillId="0" borderId="0" xfId="0" applyFont="1" applyAlignment="1">
      <alignment horizontal="left"/>
    </xf>
    <xf numFmtId="0" fontId="2" fillId="0" borderId="4" xfId="0" applyFont="1" applyBorder="1" applyAlignment="1">
      <alignment horizontal="left" vertical="center"/>
    </xf>
    <xf numFmtId="0" fontId="3" fillId="3" borderId="4" xfId="0" applyFont="1" applyFill="1" applyBorder="1" applyAlignment="1">
      <alignment horizontal="left"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164" fontId="4" fillId="0" borderId="8" xfId="0" applyNumberFormat="1" applyFont="1" applyBorder="1" applyAlignment="1">
      <alignment horizontal="center" vertical="center" wrapText="1"/>
    </xf>
    <xf numFmtId="164" fontId="0" fillId="0" borderId="8" xfId="0" applyNumberFormat="1" applyBorder="1" applyAlignment="1" applyProtection="1">
      <alignment horizontal="center" vertical="center" wrapText="1"/>
      <protection locked="0"/>
    </xf>
    <xf numFmtId="0" fontId="4" fillId="0" borderId="11" xfId="0" applyFont="1" applyBorder="1" applyAlignment="1">
      <alignment vertical="center" wrapText="1"/>
    </xf>
    <xf numFmtId="164" fontId="4" fillId="0" borderId="7" xfId="0" applyNumberFormat="1" applyFont="1" applyBorder="1" applyAlignment="1">
      <alignment horizontal="center" vertical="center" wrapText="1"/>
    </xf>
    <xf numFmtId="164" fontId="0" fillId="0" borderId="7" xfId="0" applyNumberFormat="1" applyBorder="1" applyAlignment="1" applyProtection="1">
      <alignment horizontal="center" vertical="center" wrapText="1"/>
      <protection locked="0"/>
    </xf>
    <xf numFmtId="0" fontId="4" fillId="0" borderId="11" xfId="0" applyFont="1" applyBorder="1" applyAlignment="1">
      <alignment horizontal="left" vertical="center" wrapText="1"/>
    </xf>
    <xf numFmtId="0" fontId="4" fillId="0" borderId="7" xfId="0" applyFont="1" applyBorder="1" applyAlignment="1">
      <alignment horizontal="left" vertical="center" wrapText="1"/>
    </xf>
    <xf numFmtId="0" fontId="0" fillId="0" borderId="11" xfId="0" applyBorder="1"/>
    <xf numFmtId="164" fontId="0" fillId="3" borderId="7" xfId="0" applyNumberFormat="1" applyFill="1" applyBorder="1" applyAlignment="1" applyProtection="1">
      <alignment horizontal="center" vertical="center" wrapText="1"/>
      <protection locked="0"/>
    </xf>
    <xf numFmtId="164" fontId="0" fillId="0" borderId="7" xfId="0" applyNumberFormat="1" applyBorder="1" applyAlignment="1">
      <alignment horizontal="center" vertical="center"/>
    </xf>
    <xf numFmtId="0" fontId="4" fillId="3" borderId="6" xfId="0" applyFont="1" applyFill="1" applyBorder="1" applyAlignment="1">
      <alignment horizontal="left" vertical="center" wrapText="1"/>
    </xf>
    <xf numFmtId="0" fontId="4" fillId="3" borderId="8" xfId="0" applyFont="1" applyFill="1" applyBorder="1" applyAlignment="1">
      <alignment horizontal="left" vertical="center" wrapText="1"/>
    </xf>
    <xf numFmtId="164" fontId="4" fillId="3" borderId="7" xfId="1" applyNumberFormat="1" applyFont="1" applyFill="1" applyBorder="1" applyAlignment="1" applyProtection="1">
      <alignment horizontal="center" vertical="center"/>
    </xf>
    <xf numFmtId="0" fontId="0" fillId="3" borderId="0" xfId="0" applyFill="1"/>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164" fontId="4" fillId="0" borderId="16" xfId="1" applyNumberFormat="1" applyFont="1" applyFill="1" applyBorder="1" applyAlignment="1" applyProtection="1">
      <alignment horizontal="center" vertical="center"/>
    </xf>
    <xf numFmtId="164" fontId="0" fillId="0" borderId="16" xfId="0" applyNumberFormat="1" applyBorder="1" applyAlignment="1" applyProtection="1">
      <alignment horizontal="center" vertical="center" wrapText="1"/>
      <protection locked="0"/>
    </xf>
    <xf numFmtId="164" fontId="2" fillId="0" borderId="19" xfId="0" applyNumberFormat="1" applyFont="1" applyBorder="1" applyAlignment="1">
      <alignment horizontal="center" vertical="center"/>
    </xf>
    <xf numFmtId="164" fontId="0" fillId="0" borderId="21" xfId="0" applyNumberFormat="1" applyBorder="1" applyAlignment="1" applyProtection="1">
      <alignment horizontal="center" vertical="center" wrapText="1"/>
      <protection locked="0"/>
    </xf>
    <xf numFmtId="0" fontId="2" fillId="0" borderId="5" xfId="0" applyFont="1" applyBorder="1" applyAlignment="1">
      <alignment horizontal="left" vertical="center"/>
    </xf>
    <xf numFmtId="0" fontId="3" fillId="3" borderId="5" xfId="0" applyFont="1" applyFill="1" applyBorder="1" applyAlignment="1">
      <alignment horizontal="left" vertical="center" wrapText="1"/>
    </xf>
    <xf numFmtId="0" fontId="4" fillId="0" borderId="22" xfId="0" applyFont="1" applyBorder="1" applyAlignment="1">
      <alignment vertical="center" wrapText="1"/>
    </xf>
    <xf numFmtId="0" fontId="4" fillId="0" borderId="21" xfId="0" applyFont="1" applyBorder="1" applyAlignment="1">
      <alignment vertical="center" wrapText="1"/>
    </xf>
    <xf numFmtId="164" fontId="4" fillId="0" borderId="21" xfId="0" applyNumberFormat="1" applyFont="1" applyBorder="1" applyAlignment="1">
      <alignment horizontal="center" vertical="center" wrapText="1"/>
    </xf>
    <xf numFmtId="0" fontId="2" fillId="0" borderId="24" xfId="0" applyFont="1" applyBorder="1" applyAlignment="1">
      <alignment horizontal="left" vertical="center"/>
    </xf>
    <xf numFmtId="165" fontId="2" fillId="0" borderId="24" xfId="0" applyNumberFormat="1" applyFont="1" applyBorder="1" applyAlignment="1">
      <alignment horizontal="center" vertical="center" wrapText="1"/>
    </xf>
    <xf numFmtId="164" fontId="0" fillId="0" borderId="26" xfId="0" applyNumberFormat="1" applyBorder="1" applyAlignment="1" applyProtection="1">
      <alignment horizontal="center" vertical="center" wrapText="1"/>
      <protection locked="0"/>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164" fontId="4" fillId="0" borderId="29" xfId="0" applyNumberFormat="1" applyFont="1" applyBorder="1" applyAlignment="1">
      <alignment horizontal="center" vertical="center" wrapText="1"/>
    </xf>
    <xf numFmtId="164" fontId="0" fillId="0" borderId="8" xfId="0" applyNumberFormat="1" applyBorder="1" applyAlignment="1" applyProtection="1">
      <alignment horizontal="center" vertical="center"/>
      <protection locked="0"/>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4" fillId="0" borderId="31" xfId="0" applyFont="1" applyBorder="1" applyAlignment="1">
      <alignment vertical="center" wrapText="1"/>
    </xf>
    <xf numFmtId="164" fontId="4" fillId="0" borderId="31" xfId="0" applyNumberFormat="1" applyFont="1" applyBorder="1" applyAlignment="1">
      <alignment horizontal="center" vertical="center" wrapText="1"/>
    </xf>
    <xf numFmtId="164" fontId="0" fillId="0" borderId="31" xfId="0" applyNumberFormat="1" applyBorder="1" applyAlignment="1" applyProtection="1">
      <alignment horizontal="center" vertical="center"/>
      <protection locked="0"/>
    </xf>
    <xf numFmtId="164" fontId="4" fillId="0" borderId="7" xfId="1" applyNumberFormat="1" applyFont="1" applyFill="1" applyBorder="1" applyAlignment="1" applyProtection="1">
      <alignment horizontal="center" vertical="center"/>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1" xfId="0" applyFont="1" applyBorder="1" applyAlignment="1">
      <alignment horizontal="left" vertical="center" wrapText="1"/>
    </xf>
    <xf numFmtId="0" fontId="4" fillId="0" borderId="35" xfId="0" applyFont="1" applyBorder="1" applyAlignment="1">
      <alignment horizontal="left" vertical="center" wrapText="1"/>
    </xf>
    <xf numFmtId="164" fontId="0" fillId="0" borderId="21" xfId="0" applyNumberFormat="1" applyBorder="1" applyAlignment="1" applyProtection="1">
      <alignment horizontal="center" vertical="center"/>
      <protection locked="0"/>
    </xf>
    <xf numFmtId="0" fontId="4" fillId="0" borderId="36" xfId="0" applyFont="1" applyBorder="1" applyAlignment="1">
      <alignment horizontal="left" vertical="center" wrapText="1"/>
    </xf>
    <xf numFmtId="0" fontId="0" fillId="0" borderId="29" xfId="0" applyBorder="1" applyAlignment="1">
      <alignment horizontal="left" vertical="center" wrapText="1"/>
    </xf>
    <xf numFmtId="164" fontId="4" fillId="3" borderId="37" xfId="1" applyNumberFormat="1" applyFont="1" applyFill="1" applyBorder="1" applyAlignment="1" applyProtection="1">
      <alignment horizontal="center" vertical="center"/>
    </xf>
    <xf numFmtId="0" fontId="0" fillId="0" borderId="8" xfId="0" applyBorder="1" applyAlignment="1">
      <alignment horizontal="left" vertical="center" wrapText="1"/>
    </xf>
    <xf numFmtId="164" fontId="4" fillId="3" borderId="9" xfId="1" applyNumberFormat="1" applyFont="1" applyFill="1" applyBorder="1" applyAlignment="1" applyProtection="1">
      <alignment horizontal="center" vertical="center"/>
    </xf>
    <xf numFmtId="0" fontId="0" fillId="0" borderId="21" xfId="0" applyBorder="1" applyAlignment="1">
      <alignment horizontal="left" vertical="center" wrapText="1"/>
    </xf>
    <xf numFmtId="164" fontId="4" fillId="3" borderId="23" xfId="1" applyNumberFormat="1" applyFont="1" applyFill="1" applyBorder="1" applyAlignment="1" applyProtection="1">
      <alignment horizontal="center" vertical="center"/>
    </xf>
    <xf numFmtId="164" fontId="2" fillId="3" borderId="19" xfId="0" applyNumberFormat="1" applyFont="1" applyFill="1" applyBorder="1" applyAlignment="1">
      <alignment horizontal="center" vertical="center"/>
    </xf>
    <xf numFmtId="164" fontId="0" fillId="0" borderId="8" xfId="0" applyNumberFormat="1" applyBorder="1" applyAlignment="1">
      <alignment horizontal="center" vertical="center"/>
    </xf>
    <xf numFmtId="164" fontId="0" fillId="0" borderId="7" xfId="0" applyNumberFormat="1" applyBorder="1" applyAlignment="1" applyProtection="1">
      <alignment horizontal="center" vertical="center"/>
      <protection locked="0"/>
    </xf>
    <xf numFmtId="164" fontId="0" fillId="0" borderId="16" xfId="0" applyNumberFormat="1" applyBorder="1" applyAlignment="1">
      <alignment horizontal="center" vertical="center"/>
    </xf>
    <xf numFmtId="164" fontId="0" fillId="0" borderId="16" xfId="0" applyNumberFormat="1" applyBorder="1" applyAlignment="1" applyProtection="1">
      <alignment horizontal="center" vertical="center"/>
      <protection locked="0"/>
    </xf>
    <xf numFmtId="0" fontId="4" fillId="0" borderId="22" xfId="0" applyFont="1" applyBorder="1" applyAlignment="1">
      <alignment horizontal="left" vertical="center" wrapText="1"/>
    </xf>
    <xf numFmtId="164" fontId="0" fillId="0" borderId="21" xfId="0" applyNumberFormat="1" applyBorder="1" applyAlignment="1">
      <alignment horizontal="center" vertical="center"/>
    </xf>
    <xf numFmtId="0" fontId="3" fillId="0" borderId="33" xfId="0" applyFont="1" applyBorder="1" applyAlignment="1">
      <alignment horizontal="left" vertical="center" wrapText="1"/>
    </xf>
    <xf numFmtId="0" fontId="3" fillId="0" borderId="7" xfId="0" applyFont="1" applyBorder="1" applyAlignment="1">
      <alignment horizontal="left" vertical="center" wrapText="1"/>
    </xf>
    <xf numFmtId="0" fontId="3" fillId="0" borderId="34" xfId="0" applyFont="1" applyBorder="1" applyAlignment="1">
      <alignment horizontal="left" vertical="center" wrapText="1"/>
    </xf>
    <xf numFmtId="0" fontId="4" fillId="0" borderId="38" xfId="0" applyFont="1" applyBorder="1" applyAlignment="1">
      <alignment horizontal="left" vertical="center" wrapText="1"/>
    </xf>
    <xf numFmtId="0" fontId="4" fillId="0" borderId="12" xfId="0" applyFont="1" applyBorder="1" applyAlignment="1">
      <alignment horizontal="left" vertical="center" wrapText="1"/>
    </xf>
    <xf numFmtId="0" fontId="4" fillId="0" borderId="39" xfId="0" applyFont="1" applyBorder="1" applyAlignment="1">
      <alignment horizontal="left" vertical="center" wrapText="1"/>
    </xf>
    <xf numFmtId="6" fontId="4" fillId="3" borderId="8" xfId="0" applyNumberFormat="1" applyFont="1" applyFill="1" applyBorder="1" applyAlignment="1">
      <alignment horizontal="center" vertical="center" wrapText="1"/>
    </xf>
    <xf numFmtId="0" fontId="4" fillId="0" borderId="40" xfId="0" applyFont="1" applyBorder="1" applyAlignment="1">
      <alignment horizontal="left" vertical="center" wrapText="1"/>
    </xf>
    <xf numFmtId="6" fontId="4" fillId="0" borderId="21" xfId="0" applyNumberFormat="1" applyFont="1" applyBorder="1" applyAlignment="1">
      <alignment horizontal="center" vertical="center" wrapText="1"/>
    </xf>
    <xf numFmtId="0" fontId="4" fillId="0" borderId="0" xfId="0" applyFont="1"/>
    <xf numFmtId="0" fontId="4" fillId="0" borderId="0" xfId="0" applyFont="1" applyAlignment="1">
      <alignment wrapText="1"/>
    </xf>
    <xf numFmtId="0" fontId="2" fillId="0" borderId="5" xfId="0" applyFont="1" applyBorder="1" applyAlignment="1">
      <alignment horizontal="right" vertical="center"/>
    </xf>
    <xf numFmtId="164" fontId="2" fillId="0" borderId="5" xfId="0" applyNumberFormat="1" applyFont="1" applyBorder="1" applyAlignment="1">
      <alignment horizontal="center" vertical="center"/>
    </xf>
    <xf numFmtId="0" fontId="3" fillId="0" borderId="0" xfId="0" applyFont="1" applyAlignment="1">
      <alignment wrapText="1"/>
    </xf>
    <xf numFmtId="164" fontId="3" fillId="0" borderId="0" xfId="0" applyNumberFormat="1" applyFont="1" applyAlignment="1">
      <alignment horizontal="center"/>
    </xf>
    <xf numFmtId="0" fontId="3" fillId="0" borderId="0" xfId="0" applyFont="1" applyAlignment="1">
      <alignment horizontal="right" wrapText="1"/>
    </xf>
    <xf numFmtId="164" fontId="4" fillId="0" borderId="0" xfId="0" applyNumberFormat="1" applyFont="1" applyAlignment="1">
      <alignment horizontal="center"/>
    </xf>
    <xf numFmtId="0" fontId="4" fillId="0" borderId="0" xfId="0" applyFont="1" applyAlignment="1" applyProtection="1">
      <alignment wrapText="1"/>
      <protection locked="0"/>
    </xf>
    <xf numFmtId="164" fontId="4" fillId="0" borderId="0" xfId="0" applyNumberFormat="1" applyFont="1" applyAlignment="1" applyProtection="1">
      <alignment horizontal="center"/>
      <protection locked="0"/>
    </xf>
    <xf numFmtId="0" fontId="4" fillId="0" borderId="0" xfId="0" applyFont="1" applyAlignment="1">
      <alignment horizontal="center"/>
    </xf>
    <xf numFmtId="0" fontId="2" fillId="0" borderId="0" xfId="0" applyFont="1" applyAlignment="1">
      <alignment horizontal="right" wrapText="1"/>
    </xf>
    <xf numFmtId="0" fontId="2" fillId="0" borderId="41" xfId="0" applyFont="1" applyBorder="1" applyAlignment="1" applyProtection="1">
      <alignment wrapText="1"/>
      <protection locked="0"/>
    </xf>
    <xf numFmtId="14" fontId="4" fillId="0" borderId="41" xfId="0" applyNumberFormat="1" applyFont="1" applyBorder="1" applyAlignment="1" applyProtection="1">
      <alignment horizontal="right"/>
      <protection locked="0"/>
    </xf>
    <xf numFmtId="0" fontId="2" fillId="0" borderId="0" xfId="0" applyFont="1" applyAlignment="1">
      <alignment wrapText="1"/>
    </xf>
    <xf numFmtId="164" fontId="4" fillId="0" borderId="0" xfId="0" applyNumberFormat="1" applyFont="1" applyAlignment="1">
      <alignment wrapText="1"/>
    </xf>
    <xf numFmtId="0" fontId="0" fillId="4" borderId="0" xfId="0" applyFill="1"/>
    <xf numFmtId="164" fontId="0" fillId="0" borderId="10" xfId="0" applyNumberFormat="1" applyBorder="1" applyAlignment="1" applyProtection="1">
      <alignment horizontal="center" vertical="center" wrapText="1"/>
      <protection locked="0"/>
    </xf>
    <xf numFmtId="164" fontId="0" fillId="0" borderId="13" xfId="0" applyNumberFormat="1" applyBorder="1" applyAlignment="1" applyProtection="1">
      <alignment horizontal="center" vertical="center" wrapText="1"/>
      <protection locked="0"/>
    </xf>
    <xf numFmtId="164" fontId="0" fillId="3" borderId="13" xfId="0" applyNumberFormat="1" applyFill="1" applyBorder="1" applyAlignment="1" applyProtection="1">
      <alignment horizontal="center" vertical="center" wrapText="1"/>
      <protection locked="0"/>
    </xf>
    <xf numFmtId="164" fontId="0" fillId="0" borderId="17" xfId="0" applyNumberFormat="1" applyBorder="1" applyAlignment="1" applyProtection="1">
      <alignment horizontal="center" vertical="center" wrapText="1"/>
      <protection locked="0"/>
    </xf>
    <xf numFmtId="164" fontId="2" fillId="0" borderId="20" xfId="0" applyNumberFormat="1" applyFont="1" applyBorder="1" applyAlignment="1">
      <alignment horizontal="center" vertical="center"/>
    </xf>
    <xf numFmtId="0" fontId="0" fillId="0" borderId="14" xfId="0" applyBorder="1"/>
    <xf numFmtId="0" fontId="2" fillId="0" borderId="14" xfId="0" applyFont="1" applyBorder="1" applyAlignment="1">
      <alignment horizontal="right"/>
    </xf>
    <xf numFmtId="0" fontId="2" fillId="0" borderId="0" xfId="0" applyFont="1" applyAlignment="1">
      <alignment horizontal="right"/>
    </xf>
    <xf numFmtId="164" fontId="2" fillId="0" borderId="0" xfId="0" applyNumberFormat="1" applyFont="1" applyAlignment="1">
      <alignment horizontal="center" vertical="center"/>
    </xf>
    <xf numFmtId="164" fontId="2" fillId="0" borderId="25" xfId="0" applyNumberFormat="1" applyFont="1" applyBorder="1" applyAlignment="1">
      <alignment horizontal="center" vertical="center"/>
    </xf>
    <xf numFmtId="0" fontId="2" fillId="0" borderId="14"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25" xfId="0" applyFont="1" applyBorder="1" applyAlignment="1">
      <alignment horizontal="center" vertical="center" wrapText="1"/>
    </xf>
    <xf numFmtId="164" fontId="0" fillId="0" borderId="10" xfId="0" applyNumberFormat="1" applyBorder="1" applyAlignment="1" applyProtection="1">
      <alignment horizontal="center" vertical="center"/>
      <protection locked="0"/>
    </xf>
    <xf numFmtId="164" fontId="0" fillId="0" borderId="32" xfId="0" applyNumberFormat="1" applyBorder="1" applyAlignment="1" applyProtection="1">
      <alignment horizontal="center" vertical="center"/>
      <protection locked="0"/>
    </xf>
    <xf numFmtId="164" fontId="0" fillId="0" borderId="26" xfId="0" applyNumberFormat="1" applyBorder="1" applyAlignment="1" applyProtection="1">
      <alignment horizontal="center" vertical="center"/>
      <protection locked="0"/>
    </xf>
    <xf numFmtId="164" fontId="2" fillId="3" borderId="20" xfId="0" applyNumberFormat="1" applyFont="1" applyFill="1" applyBorder="1" applyAlignment="1">
      <alignment horizontal="center" vertical="center"/>
    </xf>
    <xf numFmtId="164" fontId="2" fillId="3" borderId="0" xfId="0" applyNumberFormat="1" applyFont="1" applyFill="1" applyAlignment="1">
      <alignment horizontal="center" vertical="center"/>
    </xf>
    <xf numFmtId="164" fontId="0" fillId="0" borderId="13" xfId="0" applyNumberFormat="1" applyBorder="1" applyAlignment="1" applyProtection="1">
      <alignment horizontal="center" vertical="center"/>
      <protection locked="0"/>
    </xf>
    <xf numFmtId="164" fontId="0" fillId="0" borderId="17" xfId="0" applyNumberFormat="1" applyBorder="1" applyAlignment="1" applyProtection="1">
      <alignment horizontal="center" vertical="center"/>
      <protection locked="0"/>
    </xf>
    <xf numFmtId="0" fontId="0" fillId="0" borderId="25" xfId="0" applyBorder="1"/>
    <xf numFmtId="3" fontId="0" fillId="0" borderId="0" xfId="0" applyNumberFormat="1"/>
    <xf numFmtId="0" fontId="2" fillId="0" borderId="5" xfId="0" applyFont="1" applyBorder="1"/>
    <xf numFmtId="0" fontId="4" fillId="0" borderId="0" xfId="0" applyFont="1" applyAlignment="1">
      <alignment horizontal="left" wrapText="1"/>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18" xfId="0" applyFont="1" applyBorder="1" applyAlignment="1">
      <alignment horizontal="right" vertical="center"/>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0" borderId="27" xfId="0" applyFont="1" applyBorder="1" applyAlignment="1">
      <alignment horizontal="right"/>
    </xf>
    <xf numFmtId="0" fontId="2" fillId="0" borderId="19" xfId="0" applyFont="1" applyBorder="1" applyAlignment="1">
      <alignment horizontal="right"/>
    </xf>
    <xf numFmtId="0" fontId="2" fillId="0" borderId="27" xfId="0" applyFont="1" applyBorder="1" applyAlignment="1">
      <alignment horizontal="right" vertical="center"/>
    </xf>
    <xf numFmtId="0" fontId="2" fillId="0" borderId="19" xfId="0" applyFont="1" applyBorder="1" applyAlignment="1">
      <alignment horizontal="right"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0" borderId="1" xfId="0" applyFont="1" applyBorder="1" applyAlignment="1">
      <alignment horizontal="right"/>
    </xf>
    <xf numFmtId="0" fontId="2" fillId="0" borderId="2" xfId="0" applyFont="1" applyBorder="1" applyAlignment="1">
      <alignment horizontal="right"/>
    </xf>
    <xf numFmtId="0" fontId="2" fillId="0" borderId="18" xfId="0" applyFont="1" applyBorder="1" applyAlignment="1">
      <alignment horizontal="right"/>
    </xf>
    <xf numFmtId="0" fontId="2" fillId="0" borderId="0" xfId="0" applyFont="1"/>
    <xf numFmtId="0" fontId="2" fillId="0" borderId="0" xfId="0" applyFont="1" applyAlignment="1">
      <alignment horizontal="left"/>
    </xf>
  </cellXfs>
  <cellStyles count="2">
    <cellStyle name="Currency 2" xfId="1" xr:uid="{542655CC-3F33-49F8-93EE-5731F475518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79375</xdr:colOff>
      <xdr:row>136</xdr:row>
      <xdr:rowOff>0</xdr:rowOff>
    </xdr:from>
    <xdr:to>
      <xdr:col>1</xdr:col>
      <xdr:colOff>1073150</xdr:colOff>
      <xdr:row>139</xdr:row>
      <xdr:rowOff>123825</xdr:rowOff>
    </xdr:to>
    <xdr:pic>
      <xdr:nvPicPr>
        <xdr:cNvPr id="2" name="Picture 1">
          <a:extLst>
            <a:ext uri="{FF2B5EF4-FFF2-40B4-BE49-F238E27FC236}">
              <a16:creationId xmlns:a16="http://schemas.microsoft.com/office/drawing/2014/main" id="{2CFCED10-7BCA-C03A-5523-56EFA6B919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0" y="33067625"/>
          <a:ext cx="996950" cy="644525"/>
        </a:xfrm>
        <a:prstGeom prst="rect">
          <a:avLst/>
        </a:prstGeom>
        <a:noFill/>
        <a:ln>
          <a:noFill/>
        </a:ln>
      </xdr:spPr>
    </xdr:pic>
    <xdr:clientData/>
  </xdr:twoCellAnchor>
  <xdr:twoCellAnchor editAs="oneCell">
    <xdr:from>
      <xdr:col>1</xdr:col>
      <xdr:colOff>95251</xdr:colOff>
      <xdr:row>141</xdr:row>
      <xdr:rowOff>84665</xdr:rowOff>
    </xdr:from>
    <xdr:to>
      <xdr:col>1</xdr:col>
      <xdr:colOff>3344334</xdr:colOff>
      <xdr:row>146</xdr:row>
      <xdr:rowOff>2645</xdr:rowOff>
    </xdr:to>
    <xdr:pic>
      <xdr:nvPicPr>
        <xdr:cNvPr id="3" name="Picture 2">
          <a:extLst>
            <a:ext uri="{FF2B5EF4-FFF2-40B4-BE49-F238E27FC236}">
              <a16:creationId xmlns:a16="http://schemas.microsoft.com/office/drawing/2014/main" id="{7F450B49-7DB5-228F-9601-7262ACB13824}"/>
            </a:ext>
          </a:extLst>
        </xdr:cNvPr>
        <xdr:cNvPicPr>
          <a:picLocks noChangeAspect="1"/>
        </xdr:cNvPicPr>
      </xdr:nvPicPr>
      <xdr:blipFill>
        <a:blip xmlns:r="http://schemas.openxmlformats.org/officeDocument/2006/relationships" r:embed="rId2"/>
        <a:stretch>
          <a:fillRect/>
        </a:stretch>
      </xdr:blipFill>
      <xdr:spPr>
        <a:xfrm>
          <a:off x="1735668" y="34491082"/>
          <a:ext cx="3249083" cy="8122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Homeless\2025\Financial%202025\TRACKERS\S10%20Tracker%202025%20Q4%202025%20in%20Jan%202026%20revised%2019.02.26%20inv%200358%20COPE%20.xlsx" TargetMode="External"/><Relationship Id="rId1" Type="http://schemas.openxmlformats.org/officeDocument/2006/relationships/externalLinkPath" Target="file:///S:\Homeless\2025\Financial%202025\TRACKERS\S10%20Tracker%202025%20Q4%202025%20in%20Jan%202026%20revised%2019.02.26%20inv%200358%20COPE%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4 Claim Form "/>
      <sheetName val="Compliance Checks"/>
      <sheetName val="COPE General "/>
      <sheetName val="COPE PEA"/>
      <sheetName val="Galway Simon"/>
      <sheetName val="CWR"/>
      <sheetName val="Mgt Services"/>
      <sheetName val="Mayo County Council"/>
      <sheetName val="Roscommon County Council"/>
      <sheetName val="Galway County Council"/>
      <sheetName val="Cuan Mhuire"/>
      <sheetName val="Threshold"/>
      <sheetName val="Housing 1st City"/>
      <sheetName val="Housing 1st Region"/>
      <sheetName val="Sheet1"/>
    </sheetNames>
    <sheetDataSet>
      <sheetData sheetId="0"/>
      <sheetData sheetId="1"/>
      <sheetData sheetId="2">
        <row r="5">
          <cell r="N5">
            <v>831937.98999999987</v>
          </cell>
        </row>
        <row r="6">
          <cell r="N6">
            <v>25242</v>
          </cell>
        </row>
        <row r="7">
          <cell r="N7">
            <v>304548.28999999998</v>
          </cell>
        </row>
        <row r="8">
          <cell r="N8">
            <v>12571</v>
          </cell>
        </row>
        <row r="9">
          <cell r="N9">
            <v>179995.86</v>
          </cell>
        </row>
        <row r="10">
          <cell r="N10">
            <v>104179.64</v>
          </cell>
        </row>
        <row r="11">
          <cell r="N11">
            <v>70997.100000000006</v>
          </cell>
        </row>
        <row r="12">
          <cell r="N12">
            <v>29408.780000000002</v>
          </cell>
        </row>
        <row r="14">
          <cell r="N14">
            <v>163437.32</v>
          </cell>
        </row>
        <row r="17">
          <cell r="N17">
            <v>771860.11</v>
          </cell>
        </row>
        <row r="20">
          <cell r="N20">
            <v>604694</v>
          </cell>
        </row>
        <row r="21">
          <cell r="N21">
            <v>344348.97000000003</v>
          </cell>
        </row>
        <row r="22">
          <cell r="N22">
            <v>482748.72</v>
          </cell>
        </row>
        <row r="23">
          <cell r="N23">
            <v>151188.94</v>
          </cell>
        </row>
        <row r="26">
          <cell r="N26">
            <v>86515.87</v>
          </cell>
        </row>
      </sheetData>
      <sheetData sheetId="3">
        <row r="12">
          <cell r="Q12">
            <v>502547.12639999995</v>
          </cell>
        </row>
        <row r="13">
          <cell r="Q13">
            <v>3685345.5935999998</v>
          </cell>
        </row>
      </sheetData>
      <sheetData sheetId="4">
        <row r="5">
          <cell r="N5">
            <v>90811.5</v>
          </cell>
        </row>
        <row r="6">
          <cell r="N6">
            <v>112943.50000000001</v>
          </cell>
        </row>
        <row r="7">
          <cell r="N7">
            <v>159840</v>
          </cell>
        </row>
        <row r="9">
          <cell r="N9">
            <v>242881.5</v>
          </cell>
        </row>
        <row r="10">
          <cell r="N10">
            <v>84891.5</v>
          </cell>
        </row>
        <row r="11">
          <cell r="N11">
            <v>57622</v>
          </cell>
        </row>
        <row r="12">
          <cell r="N12">
            <v>65621.5</v>
          </cell>
        </row>
        <row r="13">
          <cell r="N13">
            <v>93012</v>
          </cell>
        </row>
        <row r="15">
          <cell r="N15">
            <v>413067</v>
          </cell>
        </row>
        <row r="16">
          <cell r="N16">
            <v>413067</v>
          </cell>
        </row>
        <row r="18">
          <cell r="N18">
            <v>146304</v>
          </cell>
        </row>
        <row r="19">
          <cell r="N19">
            <v>82623</v>
          </cell>
        </row>
      </sheetData>
      <sheetData sheetId="5">
        <row r="17">
          <cell r="D17">
            <v>407084.24</v>
          </cell>
        </row>
        <row r="39">
          <cell r="D39">
            <v>360960</v>
          </cell>
        </row>
      </sheetData>
      <sheetData sheetId="6">
        <row r="5">
          <cell r="K5">
            <v>47041.399999999994</v>
          </cell>
        </row>
        <row r="6">
          <cell r="K6">
            <v>55718</v>
          </cell>
        </row>
        <row r="7">
          <cell r="K7">
            <v>0</v>
          </cell>
        </row>
        <row r="8">
          <cell r="K8">
            <v>56034.5</v>
          </cell>
        </row>
        <row r="11">
          <cell r="K11">
            <v>50000.34</v>
          </cell>
        </row>
        <row r="12">
          <cell r="K12">
            <v>66806.34</v>
          </cell>
        </row>
        <row r="15">
          <cell r="K15">
            <v>50000</v>
          </cell>
        </row>
        <row r="16">
          <cell r="K16">
            <v>45237.89</v>
          </cell>
        </row>
        <row r="17">
          <cell r="K17">
            <v>37896.910000000003</v>
          </cell>
        </row>
        <row r="57">
          <cell r="K57">
            <v>322191.31</v>
          </cell>
        </row>
        <row r="59">
          <cell r="K59">
            <v>20000</v>
          </cell>
        </row>
      </sheetData>
      <sheetData sheetId="7">
        <row r="6">
          <cell r="K6">
            <v>65168</v>
          </cell>
        </row>
        <row r="9">
          <cell r="K9">
            <v>52507.409999999996</v>
          </cell>
        </row>
        <row r="10">
          <cell r="K10">
            <v>3091162.0100000002</v>
          </cell>
        </row>
        <row r="12">
          <cell r="K12">
            <v>1378398.97</v>
          </cell>
        </row>
      </sheetData>
      <sheetData sheetId="8">
        <row r="6">
          <cell r="K6"/>
        </row>
        <row r="8">
          <cell r="K8">
            <v>97300</v>
          </cell>
        </row>
        <row r="10">
          <cell r="K10">
            <v>393327.5</v>
          </cell>
        </row>
        <row r="11">
          <cell r="K11">
            <v>34840.9</v>
          </cell>
        </row>
        <row r="15">
          <cell r="K15">
            <v>28544.23</v>
          </cell>
        </row>
      </sheetData>
      <sheetData sheetId="9">
        <row r="6">
          <cell r="L6">
            <v>56118.76</v>
          </cell>
        </row>
        <row r="7">
          <cell r="L7">
            <v>42626.91</v>
          </cell>
        </row>
        <row r="9">
          <cell r="L9">
            <v>161049</v>
          </cell>
        </row>
        <row r="12">
          <cell r="L12">
            <v>174036</v>
          </cell>
        </row>
        <row r="14">
          <cell r="L14">
            <v>1098884.43</v>
          </cell>
        </row>
        <row r="17">
          <cell r="L17">
            <v>103931.28</v>
          </cell>
        </row>
        <row r="19">
          <cell r="L19">
            <v>118645.5</v>
          </cell>
        </row>
      </sheetData>
      <sheetData sheetId="10">
        <row r="11">
          <cell r="C11">
            <v>64526.6</v>
          </cell>
        </row>
      </sheetData>
      <sheetData sheetId="11">
        <row r="17">
          <cell r="C17">
            <v>233586.95</v>
          </cell>
        </row>
      </sheetData>
      <sheetData sheetId="12">
        <row r="29">
          <cell r="C29">
            <v>467821.7</v>
          </cell>
        </row>
      </sheetData>
      <sheetData sheetId="13">
        <row r="27">
          <cell r="C27">
            <v>365758.54</v>
          </cell>
        </row>
      </sheetData>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D4038-E043-41FB-B8C4-DA92012FF6FE}">
  <dimension ref="A1:I242"/>
  <sheetViews>
    <sheetView tabSelected="1" topLeftCell="B53" zoomScaleNormal="100" zoomScaleSheetLayoutView="100" workbookViewId="0">
      <selection activeCell="G8" sqref="G8"/>
    </sheetView>
  </sheetViews>
  <sheetFormatPr defaultColWidth="9.1796875" defaultRowHeight="14.5" x14ac:dyDescent="0.35"/>
  <cols>
    <col min="1" max="1" width="23.453125" customWidth="1"/>
    <col min="2" max="2" width="55.1796875" customWidth="1"/>
    <col min="3" max="3" width="27.54296875" customWidth="1"/>
    <col min="4" max="4" width="17.1796875" style="97" customWidth="1"/>
    <col min="5" max="5" width="21.7265625" customWidth="1"/>
    <col min="6" max="6" width="21.7265625" bestFit="1" customWidth="1"/>
    <col min="7" max="7" width="23.81640625" customWidth="1"/>
  </cols>
  <sheetData>
    <row r="1" spans="1:7" x14ac:dyDescent="0.35">
      <c r="A1" s="143" t="s">
        <v>0</v>
      </c>
      <c r="B1" s="143"/>
      <c r="D1"/>
    </row>
    <row r="2" spans="1:7" x14ac:dyDescent="0.35">
      <c r="A2" s="143"/>
      <c r="B2" s="143"/>
      <c r="D2"/>
    </row>
    <row r="3" spans="1:7" x14ac:dyDescent="0.35">
      <c r="D3"/>
    </row>
    <row r="4" spans="1:7" x14ac:dyDescent="0.35">
      <c r="A4" s="144" t="s">
        <v>1</v>
      </c>
      <c r="B4" s="144"/>
      <c r="C4" s="144"/>
      <c r="D4" s="144"/>
    </row>
    <row r="5" spans="1:7" ht="15" thickBot="1" x14ac:dyDescent="0.4">
      <c r="A5" s="1"/>
      <c r="B5" s="1"/>
      <c r="C5" s="1"/>
      <c r="D5" s="1"/>
    </row>
    <row r="6" spans="1:7" ht="15" thickBot="1" x14ac:dyDescent="0.4">
      <c r="A6" s="137" t="s">
        <v>2</v>
      </c>
      <c r="B6" s="138"/>
      <c r="C6" s="138"/>
      <c r="D6" s="138"/>
      <c r="E6" s="138"/>
      <c r="F6" s="139"/>
    </row>
    <row r="7" spans="1:7" ht="15" thickBot="1" x14ac:dyDescent="0.4">
      <c r="A7" s="137" t="s">
        <v>3</v>
      </c>
      <c r="B7" s="138"/>
      <c r="C7" s="138"/>
      <c r="D7" s="138"/>
      <c r="E7" s="138"/>
      <c r="F7" s="139"/>
    </row>
    <row r="8" spans="1:7" ht="44" thickBot="1" x14ac:dyDescent="0.4">
      <c r="A8" s="2" t="s">
        <v>4</v>
      </c>
      <c r="B8" s="3" t="s">
        <v>5</v>
      </c>
      <c r="C8" s="2" t="s">
        <v>6</v>
      </c>
      <c r="D8" s="4" t="s">
        <v>7</v>
      </c>
      <c r="E8" s="5" t="s">
        <v>8</v>
      </c>
      <c r="F8" s="6" t="s">
        <v>9</v>
      </c>
      <c r="G8" s="122"/>
    </row>
    <row r="9" spans="1:7" x14ac:dyDescent="0.35">
      <c r="A9" s="7" t="s">
        <v>10</v>
      </c>
      <c r="B9" s="8" t="s">
        <v>11</v>
      </c>
      <c r="C9" s="9" t="s">
        <v>12</v>
      </c>
      <c r="D9" s="10">
        <v>468577</v>
      </c>
      <c r="E9" s="11"/>
      <c r="F9" s="98">
        <f>'[1]COPE General '!N5</f>
        <v>831937.98999999987</v>
      </c>
    </row>
    <row r="10" spans="1:7" x14ac:dyDescent="0.35">
      <c r="A10" s="7" t="s">
        <v>10</v>
      </c>
      <c r="B10" s="8" t="s">
        <v>13</v>
      </c>
      <c r="C10" s="9" t="s">
        <v>12</v>
      </c>
      <c r="D10" s="10">
        <v>380607</v>
      </c>
      <c r="E10" s="11"/>
      <c r="F10" s="98">
        <f>'[1]COPE General '!N6</f>
        <v>25242</v>
      </c>
    </row>
    <row r="11" spans="1:7" x14ac:dyDescent="0.35">
      <c r="A11" s="12" t="s">
        <v>10</v>
      </c>
      <c r="B11" s="8" t="s">
        <v>14</v>
      </c>
      <c r="C11" s="8" t="s">
        <v>12</v>
      </c>
      <c r="D11" s="13">
        <v>98711</v>
      </c>
      <c r="E11" s="14">
        <v>99435</v>
      </c>
      <c r="F11" s="99">
        <f>'[1]COPE General '!N10</f>
        <v>104179.64</v>
      </c>
    </row>
    <row r="12" spans="1:7" x14ac:dyDescent="0.35">
      <c r="A12" s="12" t="s">
        <v>10</v>
      </c>
      <c r="B12" s="8" t="s">
        <v>15</v>
      </c>
      <c r="C12" s="8" t="s">
        <v>12</v>
      </c>
      <c r="D12" s="13">
        <v>283519.17</v>
      </c>
      <c r="E12" s="14">
        <v>290610</v>
      </c>
      <c r="F12" s="99">
        <f>'[1]COPE General '!N7</f>
        <v>304548.28999999998</v>
      </c>
    </row>
    <row r="13" spans="1:7" x14ac:dyDescent="0.35">
      <c r="A13" s="12" t="s">
        <v>10</v>
      </c>
      <c r="B13" s="8" t="s">
        <v>16</v>
      </c>
      <c r="C13" s="8" t="s">
        <v>12</v>
      </c>
      <c r="D13" s="13">
        <v>12000</v>
      </c>
      <c r="E13" s="14"/>
      <c r="F13" s="99">
        <f>'[1]COPE General '!N8</f>
        <v>12571</v>
      </c>
    </row>
    <row r="14" spans="1:7" x14ac:dyDescent="0.35">
      <c r="A14" s="12" t="s">
        <v>10</v>
      </c>
      <c r="B14" s="8" t="s">
        <v>17</v>
      </c>
      <c r="C14" s="8" t="s">
        <v>12</v>
      </c>
      <c r="D14" s="13">
        <v>169873.6</v>
      </c>
      <c r="E14" s="14">
        <v>171789</v>
      </c>
      <c r="F14" s="99">
        <f>'[1]COPE General '!N9</f>
        <v>179995.86</v>
      </c>
    </row>
    <row r="15" spans="1:7" x14ac:dyDescent="0.35">
      <c r="A15" s="12" t="s">
        <v>10</v>
      </c>
      <c r="B15" s="8" t="s">
        <v>18</v>
      </c>
      <c r="C15" s="8" t="s">
        <v>19</v>
      </c>
      <c r="D15" s="13">
        <v>152874</v>
      </c>
      <c r="E15" s="14">
        <v>159840</v>
      </c>
      <c r="F15" s="99">
        <f>'[1]Galway Simon'!N7</f>
        <v>159840</v>
      </c>
    </row>
    <row r="16" spans="1:7" x14ac:dyDescent="0.35">
      <c r="A16" s="12" t="s">
        <v>10</v>
      </c>
      <c r="B16" s="8" t="s">
        <v>20</v>
      </c>
      <c r="C16" s="8" t="s">
        <v>19</v>
      </c>
      <c r="D16" s="13">
        <v>86545</v>
      </c>
      <c r="E16" s="14">
        <v>90812</v>
      </c>
      <c r="F16" s="99">
        <f>'[1]Galway Simon'!N5</f>
        <v>90811.5</v>
      </c>
    </row>
    <row r="17" spans="1:9" x14ac:dyDescent="0.35">
      <c r="A17" s="12" t="s">
        <v>10</v>
      </c>
      <c r="B17" s="8" t="s">
        <v>21</v>
      </c>
      <c r="C17" s="8" t="s">
        <v>19</v>
      </c>
      <c r="D17" s="13">
        <v>81307</v>
      </c>
      <c r="E17" s="14">
        <v>84892</v>
      </c>
      <c r="F17" s="99">
        <f>'[1]Galway Simon'!N10</f>
        <v>84891.5</v>
      </c>
    </row>
    <row r="18" spans="1:9" x14ac:dyDescent="0.35">
      <c r="A18" s="15" t="s">
        <v>22</v>
      </c>
      <c r="B18" s="16" t="s">
        <v>23</v>
      </c>
      <c r="C18" s="16" t="s">
        <v>24</v>
      </c>
      <c r="D18" s="13">
        <v>60291</v>
      </c>
      <c r="E18" s="14">
        <v>76283</v>
      </c>
      <c r="F18" s="99">
        <v>63152</v>
      </c>
      <c r="G18" s="121"/>
    </row>
    <row r="19" spans="1:9" x14ac:dyDescent="0.35">
      <c r="A19" s="15" t="s">
        <v>22</v>
      </c>
      <c r="B19" s="16" t="s">
        <v>25</v>
      </c>
      <c r="C19" s="16" t="s">
        <v>19</v>
      </c>
      <c r="D19" s="13">
        <v>105255</v>
      </c>
      <c r="E19" s="14">
        <v>102253</v>
      </c>
      <c r="F19" s="99">
        <v>110249</v>
      </c>
      <c r="G19" s="121"/>
    </row>
    <row r="20" spans="1:9" x14ac:dyDescent="0.35">
      <c r="A20" s="15" t="s">
        <v>22</v>
      </c>
      <c r="B20" s="16" t="s">
        <v>26</v>
      </c>
      <c r="C20" s="16" t="s">
        <v>27</v>
      </c>
      <c r="D20" s="13">
        <v>35170</v>
      </c>
      <c r="E20" s="14">
        <v>42627</v>
      </c>
      <c r="F20" s="99">
        <f>'[1]Galway County Council'!L7</f>
        <v>42626.91</v>
      </c>
    </row>
    <row r="21" spans="1:9" x14ac:dyDescent="0.35">
      <c r="A21" s="15" t="s">
        <v>22</v>
      </c>
      <c r="B21" s="16" t="s">
        <v>28</v>
      </c>
      <c r="C21" s="8" t="s">
        <v>12</v>
      </c>
      <c r="D21" s="13">
        <v>54000</v>
      </c>
      <c r="E21" s="14">
        <v>56119</v>
      </c>
      <c r="F21" s="99">
        <f>'[1]Galway County Council'!L6</f>
        <v>56118.76</v>
      </c>
    </row>
    <row r="22" spans="1:9" x14ac:dyDescent="0.35">
      <c r="A22" s="12" t="s">
        <v>10</v>
      </c>
      <c r="B22" s="8" t="s">
        <v>29</v>
      </c>
      <c r="C22" s="8" t="s">
        <v>30</v>
      </c>
      <c r="D22" s="13">
        <v>216709</v>
      </c>
      <c r="E22" s="14">
        <v>233587</v>
      </c>
      <c r="F22" s="99">
        <f>[1]Threshold!C17</f>
        <v>233586.95</v>
      </c>
    </row>
    <row r="23" spans="1:9" x14ac:dyDescent="0.35">
      <c r="A23" s="17" t="s">
        <v>10</v>
      </c>
      <c r="B23" s="8" t="s">
        <v>31</v>
      </c>
      <c r="C23" s="8" t="s">
        <v>12</v>
      </c>
      <c r="D23" s="13">
        <v>44164.94</v>
      </c>
      <c r="E23" s="14">
        <v>46645</v>
      </c>
      <c r="F23" s="99">
        <v>48348</v>
      </c>
      <c r="G23" s="121"/>
    </row>
    <row r="24" spans="1:9" x14ac:dyDescent="0.35">
      <c r="A24" s="17" t="s">
        <v>10</v>
      </c>
      <c r="B24" s="8" t="s">
        <v>32</v>
      </c>
      <c r="C24" s="8" t="s">
        <v>12</v>
      </c>
      <c r="D24" s="13">
        <v>153618.22</v>
      </c>
      <c r="E24" s="14">
        <v>155899</v>
      </c>
      <c r="F24" s="99">
        <f>'[1]COPE General '!N14</f>
        <v>163437.32</v>
      </c>
    </row>
    <row r="25" spans="1:9" x14ac:dyDescent="0.35">
      <c r="A25" s="17" t="s">
        <v>10</v>
      </c>
      <c r="B25" s="8" t="s">
        <v>33</v>
      </c>
      <c r="C25" s="8" t="s">
        <v>19</v>
      </c>
      <c r="D25" s="13">
        <v>108573</v>
      </c>
      <c r="E25" s="14">
        <v>112944</v>
      </c>
      <c r="F25" s="99">
        <f>'[1]Galway Simon'!N6</f>
        <v>112943.50000000001</v>
      </c>
    </row>
    <row r="26" spans="1:9" x14ac:dyDescent="0.35">
      <c r="A26" s="17" t="s">
        <v>10</v>
      </c>
      <c r="B26" s="8" t="s">
        <v>34</v>
      </c>
      <c r="C26" s="8" t="s">
        <v>12</v>
      </c>
      <c r="D26" s="13">
        <v>50716.78</v>
      </c>
      <c r="E26" s="14">
        <v>68495</v>
      </c>
      <c r="F26" s="99">
        <f>'[1]COPE General '!N11</f>
        <v>70997.100000000006</v>
      </c>
    </row>
    <row r="27" spans="1:9" x14ac:dyDescent="0.35">
      <c r="A27" s="17" t="s">
        <v>10</v>
      </c>
      <c r="B27" s="8" t="s">
        <v>35</v>
      </c>
      <c r="C27" s="8" t="s">
        <v>12</v>
      </c>
      <c r="D27" s="13">
        <v>27144</v>
      </c>
      <c r="E27" s="14">
        <v>28072</v>
      </c>
      <c r="F27" s="100">
        <f>'[1]COPE General '!N12</f>
        <v>29408.780000000002</v>
      </c>
    </row>
    <row r="28" spans="1:9" x14ac:dyDescent="0.35">
      <c r="A28" s="15" t="s">
        <v>22</v>
      </c>
      <c r="B28" s="16" t="s">
        <v>36</v>
      </c>
      <c r="C28" s="16" t="s">
        <v>19</v>
      </c>
      <c r="D28" s="19">
        <v>153746</v>
      </c>
      <c r="E28" s="14">
        <v>161049</v>
      </c>
      <c r="F28" s="99">
        <f>'[1]Galway County Council'!L9</f>
        <v>161049</v>
      </c>
    </row>
    <row r="29" spans="1:9" s="23" customFormat="1" x14ac:dyDescent="0.35">
      <c r="A29" s="20" t="s">
        <v>10</v>
      </c>
      <c r="B29" s="21" t="s">
        <v>37</v>
      </c>
      <c r="C29" s="21" t="s">
        <v>12</v>
      </c>
      <c r="D29" s="22">
        <v>368137</v>
      </c>
      <c r="E29" s="18">
        <v>388127</v>
      </c>
      <c r="F29" s="100">
        <f>[1]CWR!D17</f>
        <v>407084.24</v>
      </c>
      <c r="G29"/>
      <c r="H29"/>
      <c r="I29"/>
    </row>
    <row r="30" spans="1:9" ht="29.5" thickBot="1" x14ac:dyDescent="0.4">
      <c r="A30" s="24" t="s">
        <v>38</v>
      </c>
      <c r="B30" s="25" t="s">
        <v>39</v>
      </c>
      <c r="C30" s="26" t="s">
        <v>19</v>
      </c>
      <c r="D30" s="27">
        <v>114600</v>
      </c>
      <c r="E30" s="28"/>
      <c r="F30" s="101">
        <f>'[1]Roscommon County Council'!K6</f>
        <v>0</v>
      </c>
    </row>
    <row r="31" spans="1:9" ht="15" thickBot="1" x14ac:dyDescent="0.4">
      <c r="A31" s="140" t="s">
        <v>40</v>
      </c>
      <c r="B31" s="141"/>
      <c r="C31" s="142"/>
      <c r="D31" s="29">
        <f>SUM(D9:D30)</f>
        <v>3226138.71</v>
      </c>
      <c r="E31" s="29">
        <f>SUM(E9:E30)</f>
        <v>2369478</v>
      </c>
      <c r="F31" s="102">
        <f>SUM(F9:F30)</f>
        <v>3293019.34</v>
      </c>
    </row>
    <row r="32" spans="1:9" ht="15" thickBot="1" x14ac:dyDescent="0.4">
      <c r="A32" s="103"/>
      <c r="D32"/>
      <c r="E32" s="30"/>
      <c r="F32" s="38"/>
    </row>
    <row r="33" spans="1:6" ht="15" thickBot="1" x14ac:dyDescent="0.4">
      <c r="A33" s="137" t="s">
        <v>41</v>
      </c>
      <c r="B33" s="138"/>
      <c r="C33" s="138"/>
      <c r="D33" s="138"/>
      <c r="E33" s="138"/>
      <c r="F33" s="139"/>
    </row>
    <row r="34" spans="1:6" ht="44" thickBot="1" x14ac:dyDescent="0.4">
      <c r="A34" s="31" t="s">
        <v>4</v>
      </c>
      <c r="B34" s="32" t="s">
        <v>5</v>
      </c>
      <c r="C34" s="31" t="s">
        <v>6</v>
      </c>
      <c r="D34" s="4" t="s">
        <v>7</v>
      </c>
      <c r="E34" s="5" t="s">
        <v>8</v>
      </c>
      <c r="F34" s="6" t="s">
        <v>42</v>
      </c>
    </row>
    <row r="35" spans="1:6" ht="29" x14ac:dyDescent="0.35">
      <c r="A35" s="7" t="s">
        <v>10</v>
      </c>
      <c r="B35" s="9" t="s">
        <v>43</v>
      </c>
      <c r="C35" s="9" t="s">
        <v>44</v>
      </c>
      <c r="D35" s="10">
        <v>441670</v>
      </c>
      <c r="E35" s="11"/>
      <c r="F35" s="98">
        <f>'[1]Housing 1st City'!C29</f>
        <v>467821.7</v>
      </c>
    </row>
    <row r="36" spans="1:6" ht="51.75" customHeight="1" thickBot="1" x14ac:dyDescent="0.4">
      <c r="A36" s="33" t="s">
        <v>45</v>
      </c>
      <c r="B36" s="34" t="s">
        <v>43</v>
      </c>
      <c r="C36" s="34" t="s">
        <v>44</v>
      </c>
      <c r="D36" s="35">
        <v>251394</v>
      </c>
      <c r="E36" s="30">
        <v>361812</v>
      </c>
      <c r="F36" s="38">
        <f>'[1]Housing 1st Region'!C27</f>
        <v>365758.54</v>
      </c>
    </row>
    <row r="37" spans="1:6" ht="15" thickBot="1" x14ac:dyDescent="0.4">
      <c r="A37" s="140" t="s">
        <v>40</v>
      </c>
      <c r="B37" s="141"/>
      <c r="C37" s="142"/>
      <c r="D37" s="29">
        <f>SUM(D35:D36)</f>
        <v>693064</v>
      </c>
      <c r="E37" s="29">
        <f t="shared" ref="E37:F37" si="0">SUM(E35:E36)</f>
        <v>361812</v>
      </c>
      <c r="F37" s="102">
        <f t="shared" si="0"/>
        <v>833580.24</v>
      </c>
    </row>
    <row r="38" spans="1:6" ht="15" thickBot="1" x14ac:dyDescent="0.4">
      <c r="A38" s="104"/>
      <c r="B38" s="105"/>
      <c r="C38" s="105"/>
      <c r="D38" s="106"/>
      <c r="E38" s="106"/>
      <c r="F38" s="107"/>
    </row>
    <row r="39" spans="1:6" ht="15" thickBot="1" x14ac:dyDescent="0.4">
      <c r="A39" s="137" t="s">
        <v>46</v>
      </c>
      <c r="B39" s="138"/>
      <c r="C39" s="138"/>
      <c r="D39" s="138"/>
      <c r="E39" s="138"/>
      <c r="F39" s="139"/>
    </row>
    <row r="40" spans="1:6" ht="15" thickBot="1" x14ac:dyDescent="0.4">
      <c r="A40" s="137" t="s">
        <v>47</v>
      </c>
      <c r="B40" s="138"/>
      <c r="C40" s="138"/>
      <c r="D40" s="138"/>
      <c r="E40" s="138"/>
      <c r="F40" s="139"/>
    </row>
    <row r="41" spans="1:6" ht="44" thickBot="1" x14ac:dyDescent="0.4">
      <c r="A41" s="31" t="s">
        <v>4</v>
      </c>
      <c r="B41" s="31" t="s">
        <v>48</v>
      </c>
      <c r="C41" s="31" t="s">
        <v>6</v>
      </c>
      <c r="D41" s="4" t="s">
        <v>7</v>
      </c>
      <c r="E41" s="5" t="s">
        <v>8</v>
      </c>
      <c r="F41" s="6" t="s">
        <v>9</v>
      </c>
    </row>
    <row r="42" spans="1:6" ht="15" thickBot="1" x14ac:dyDescent="0.4">
      <c r="A42" s="36"/>
      <c r="B42" s="36"/>
      <c r="C42" s="36"/>
      <c r="D42" s="37"/>
      <c r="E42" s="37"/>
      <c r="F42" s="37"/>
    </row>
    <row r="43" spans="1:6" ht="15" thickBot="1" x14ac:dyDescent="0.4">
      <c r="A43" s="133" t="s">
        <v>40</v>
      </c>
      <c r="B43" s="134"/>
      <c r="C43" s="134"/>
      <c r="D43" s="29">
        <f>SUM(D42)</f>
        <v>0</v>
      </c>
      <c r="E43" s="29">
        <f t="shared" ref="E43:F43" si="1">SUM(E42)</f>
        <v>0</v>
      </c>
      <c r="F43" s="102">
        <f t="shared" si="1"/>
        <v>0</v>
      </c>
    </row>
    <row r="44" spans="1:6" ht="15" thickBot="1" x14ac:dyDescent="0.4">
      <c r="A44" s="108"/>
      <c r="B44" s="109"/>
      <c r="C44" s="109"/>
      <c r="D44" s="110"/>
      <c r="E44" s="111"/>
      <c r="F44" s="112"/>
    </row>
    <row r="45" spans="1:6" ht="15" thickBot="1" x14ac:dyDescent="0.4">
      <c r="A45" s="137" t="s">
        <v>49</v>
      </c>
      <c r="B45" s="138"/>
      <c r="C45" s="138"/>
      <c r="D45" s="138"/>
      <c r="E45" s="138"/>
      <c r="F45" s="139"/>
    </row>
    <row r="46" spans="1:6" ht="44" thickBot="1" x14ac:dyDescent="0.4">
      <c r="A46" s="2" t="s">
        <v>4</v>
      </c>
      <c r="B46" s="2" t="s">
        <v>48</v>
      </c>
      <c r="C46" s="2" t="s">
        <v>6</v>
      </c>
      <c r="D46" s="4" t="s">
        <v>7</v>
      </c>
      <c r="E46" s="5" t="s">
        <v>8</v>
      </c>
      <c r="F46" s="6" t="s">
        <v>9</v>
      </c>
    </row>
    <row r="47" spans="1:6" ht="15" thickBot="1" x14ac:dyDescent="0.4">
      <c r="A47" s="39" t="s">
        <v>10</v>
      </c>
      <c r="B47" s="40" t="s">
        <v>50</v>
      </c>
      <c r="C47" s="16" t="s">
        <v>12</v>
      </c>
      <c r="D47" s="41">
        <v>727683</v>
      </c>
      <c r="E47" s="42">
        <v>736336</v>
      </c>
      <c r="F47" s="113">
        <f>'[1]COPE General '!N17</f>
        <v>771860.11</v>
      </c>
    </row>
    <row r="48" spans="1:6" ht="15" thickBot="1" x14ac:dyDescent="0.4">
      <c r="A48" s="140" t="s">
        <v>40</v>
      </c>
      <c r="B48" s="141"/>
      <c r="C48" s="142"/>
      <c r="D48" s="29">
        <f>SUM(D47:D47)</f>
        <v>727683</v>
      </c>
      <c r="E48" s="29">
        <f t="shared" ref="E48:F48" si="2">SUM(E47:E47)</f>
        <v>736336</v>
      </c>
      <c r="F48" s="102">
        <f t="shared" si="2"/>
        <v>771860.11</v>
      </c>
    </row>
    <row r="49" spans="1:6" ht="15" thickBot="1" x14ac:dyDescent="0.4">
      <c r="A49" s="104"/>
      <c r="B49" s="105"/>
      <c r="C49" s="105"/>
      <c r="D49" s="106"/>
      <c r="E49" s="106"/>
      <c r="F49" s="107"/>
    </row>
    <row r="50" spans="1:6" ht="15" thickBot="1" x14ac:dyDescent="0.4">
      <c r="A50" s="137" t="s">
        <v>51</v>
      </c>
      <c r="B50" s="138"/>
      <c r="C50" s="138"/>
      <c r="D50" s="138"/>
      <c r="E50" s="138"/>
      <c r="F50" s="139"/>
    </row>
    <row r="51" spans="1:6" ht="44" thickBot="1" x14ac:dyDescent="0.4">
      <c r="A51" s="31" t="s">
        <v>4</v>
      </c>
      <c r="B51" s="31" t="s">
        <v>48</v>
      </c>
      <c r="C51" s="31" t="s">
        <v>6</v>
      </c>
      <c r="D51" s="43" t="s">
        <v>7</v>
      </c>
      <c r="E51" s="44" t="s">
        <v>8</v>
      </c>
      <c r="F51" s="6" t="s">
        <v>9</v>
      </c>
    </row>
    <row r="52" spans="1:6" x14ac:dyDescent="0.35">
      <c r="A52" s="7" t="s">
        <v>10</v>
      </c>
      <c r="B52" s="9" t="s">
        <v>52</v>
      </c>
      <c r="C52" s="9" t="s">
        <v>19</v>
      </c>
      <c r="D52" s="10">
        <v>232621</v>
      </c>
      <c r="E52" s="11">
        <v>242882</v>
      </c>
      <c r="F52" s="98">
        <f>'[1]Galway Simon'!N9</f>
        <v>242881.5</v>
      </c>
    </row>
    <row r="53" spans="1:6" x14ac:dyDescent="0.35">
      <c r="A53" s="17" t="s">
        <v>10</v>
      </c>
      <c r="B53" s="8" t="s">
        <v>53</v>
      </c>
      <c r="C53" s="8" t="s">
        <v>19</v>
      </c>
      <c r="D53" s="13">
        <v>52680</v>
      </c>
      <c r="E53" s="14">
        <v>57622</v>
      </c>
      <c r="F53" s="99">
        <f>'[1]Galway Simon'!N11</f>
        <v>57622</v>
      </c>
    </row>
    <row r="54" spans="1:6" x14ac:dyDescent="0.35">
      <c r="A54" s="17" t="s">
        <v>10</v>
      </c>
      <c r="B54" s="8" t="s">
        <v>54</v>
      </c>
      <c r="C54" s="8" t="s">
        <v>19</v>
      </c>
      <c r="D54" s="13">
        <v>62841</v>
      </c>
      <c r="E54" s="14">
        <v>65622</v>
      </c>
      <c r="F54" s="99">
        <f>'[1]Galway Simon'!N12</f>
        <v>65621.5</v>
      </c>
    </row>
    <row r="55" spans="1:6" x14ac:dyDescent="0.35">
      <c r="A55" s="17" t="s">
        <v>10</v>
      </c>
      <c r="B55" s="8" t="s">
        <v>55</v>
      </c>
      <c r="C55" s="8" t="s">
        <v>19</v>
      </c>
      <c r="D55" s="13">
        <v>89076</v>
      </c>
      <c r="E55" s="14">
        <v>93012</v>
      </c>
      <c r="F55" s="99">
        <f>'[1]Galway Simon'!N13</f>
        <v>93012</v>
      </c>
    </row>
    <row r="56" spans="1:6" x14ac:dyDescent="0.35">
      <c r="A56" s="15" t="s">
        <v>22</v>
      </c>
      <c r="B56" s="16" t="s">
        <v>56</v>
      </c>
      <c r="C56" s="16" t="s">
        <v>24</v>
      </c>
      <c r="D56" s="13">
        <v>166148</v>
      </c>
      <c r="E56" s="14">
        <v>174036</v>
      </c>
      <c r="F56" s="99">
        <f>'[1]Galway County Council'!L12</f>
        <v>174036</v>
      </c>
    </row>
    <row r="57" spans="1:6" ht="15" thickBot="1" x14ac:dyDescent="0.4">
      <c r="A57" s="45" t="s">
        <v>57</v>
      </c>
      <c r="B57" s="46" t="s">
        <v>58</v>
      </c>
      <c r="C57" s="47" t="s">
        <v>19</v>
      </c>
      <c r="D57" s="48">
        <v>260673</v>
      </c>
      <c r="E57" s="49"/>
      <c r="F57" s="114">
        <f>'[1]Mayo County Council'!K6</f>
        <v>65168</v>
      </c>
    </row>
    <row r="58" spans="1:6" ht="15" thickBot="1" x14ac:dyDescent="0.4">
      <c r="A58" s="140" t="s">
        <v>40</v>
      </c>
      <c r="B58" s="141"/>
      <c r="C58" s="142"/>
      <c r="D58" s="29">
        <f>SUM(D52:D57)</f>
        <v>864039</v>
      </c>
      <c r="E58" s="29">
        <f t="shared" ref="E58:F58" si="3">SUM(E52:E57)</f>
        <v>633174</v>
      </c>
      <c r="F58" s="102">
        <f t="shared" si="3"/>
        <v>698341</v>
      </c>
    </row>
    <row r="59" spans="1:6" ht="15" thickBot="1" x14ac:dyDescent="0.4">
      <c r="A59" s="104"/>
      <c r="B59" s="105"/>
      <c r="C59" s="105"/>
      <c r="D59" s="106"/>
      <c r="E59" s="106"/>
      <c r="F59" s="107"/>
    </row>
    <row r="60" spans="1:6" ht="15" thickBot="1" x14ac:dyDescent="0.4">
      <c r="A60" s="137" t="s">
        <v>59</v>
      </c>
      <c r="B60" s="138"/>
      <c r="C60" s="138"/>
      <c r="D60" s="138"/>
      <c r="E60" s="138"/>
      <c r="F60" s="139"/>
    </row>
    <row r="61" spans="1:6" ht="44" thickBot="1" x14ac:dyDescent="0.4">
      <c r="A61" s="31" t="s">
        <v>4</v>
      </c>
      <c r="B61" s="31" t="s">
        <v>48</v>
      </c>
      <c r="C61" s="31" t="s">
        <v>6</v>
      </c>
      <c r="D61" s="4" t="s">
        <v>7</v>
      </c>
      <c r="E61" s="5" t="s">
        <v>8</v>
      </c>
      <c r="F61" s="6" t="s">
        <v>42</v>
      </c>
    </row>
    <row r="62" spans="1:6" x14ac:dyDescent="0.35">
      <c r="A62" s="39" t="s">
        <v>10</v>
      </c>
      <c r="B62" s="40" t="s">
        <v>60</v>
      </c>
      <c r="C62" s="40" t="s">
        <v>12</v>
      </c>
      <c r="D62" s="50">
        <v>528667</v>
      </c>
      <c r="E62" s="42">
        <v>532972</v>
      </c>
      <c r="F62" s="113">
        <f>'[1]COPE General '!N20</f>
        <v>604694</v>
      </c>
    </row>
    <row r="63" spans="1:6" x14ac:dyDescent="0.35">
      <c r="A63" s="51" t="s">
        <v>10</v>
      </c>
      <c r="B63" s="52" t="s">
        <v>61</v>
      </c>
      <c r="C63" s="52" t="s">
        <v>12</v>
      </c>
      <c r="D63" s="50">
        <v>280311</v>
      </c>
      <c r="E63" s="42">
        <v>286017</v>
      </c>
      <c r="F63" s="113">
        <f>'[1]COPE General '!N21</f>
        <v>344348.97000000003</v>
      </c>
    </row>
    <row r="64" spans="1:6" x14ac:dyDescent="0.35">
      <c r="A64" s="51" t="s">
        <v>10</v>
      </c>
      <c r="B64" s="52" t="s">
        <v>62</v>
      </c>
      <c r="C64" s="52" t="s">
        <v>19</v>
      </c>
      <c r="D64" s="50">
        <v>392865</v>
      </c>
      <c r="E64" s="42"/>
      <c r="F64" s="113">
        <f>'[1]Galway Simon'!N15</f>
        <v>413067</v>
      </c>
    </row>
    <row r="65" spans="1:7" x14ac:dyDescent="0.35">
      <c r="A65" s="51" t="s">
        <v>10</v>
      </c>
      <c r="B65" s="52" t="s">
        <v>63</v>
      </c>
      <c r="C65" s="52" t="s">
        <v>19</v>
      </c>
      <c r="D65" s="50">
        <v>392865</v>
      </c>
      <c r="E65" s="42"/>
      <c r="F65" s="113">
        <f>'[1]Galway Simon'!N16</f>
        <v>413067</v>
      </c>
    </row>
    <row r="66" spans="1:7" x14ac:dyDescent="0.35">
      <c r="A66" s="53" t="s">
        <v>10</v>
      </c>
      <c r="B66" s="16" t="s">
        <v>64</v>
      </c>
      <c r="C66" s="54" t="s">
        <v>12</v>
      </c>
      <c r="D66" s="50">
        <v>362347</v>
      </c>
      <c r="E66" s="42">
        <v>465085</v>
      </c>
      <c r="F66" s="113">
        <f>'[1]COPE General '!N22</f>
        <v>482748.72</v>
      </c>
    </row>
    <row r="67" spans="1:7" ht="15" thickBot="1" x14ac:dyDescent="0.4">
      <c r="A67" s="24" t="s">
        <v>10</v>
      </c>
      <c r="B67" s="55" t="s">
        <v>65</v>
      </c>
      <c r="C67" s="56" t="s">
        <v>12</v>
      </c>
      <c r="D67" s="50">
        <v>142896</v>
      </c>
      <c r="E67" s="57">
        <v>144298</v>
      </c>
      <c r="F67" s="115">
        <f>'[1]COPE General '!N23</f>
        <v>151188.94</v>
      </c>
    </row>
    <row r="68" spans="1:7" ht="15" thickBot="1" x14ac:dyDescent="0.4">
      <c r="A68" s="140" t="s">
        <v>40</v>
      </c>
      <c r="B68" s="141"/>
      <c r="C68" s="142"/>
      <c r="D68" s="29">
        <f>SUM(D62:D67)</f>
        <v>2099951</v>
      </c>
      <c r="E68" s="29">
        <f t="shared" ref="E68:F68" si="4">SUM(E62:E67)</f>
        <v>1428372</v>
      </c>
      <c r="F68" s="102">
        <f t="shared" si="4"/>
        <v>2409114.63</v>
      </c>
    </row>
    <row r="69" spans="1:7" ht="15" thickBot="1" x14ac:dyDescent="0.4">
      <c r="A69" s="104"/>
      <c r="B69" s="105"/>
      <c r="C69" s="105"/>
      <c r="D69" s="106"/>
      <c r="E69" s="106"/>
      <c r="F69" s="107"/>
    </row>
    <row r="70" spans="1:7" ht="15" thickBot="1" x14ac:dyDescent="0.4">
      <c r="A70" s="137" t="s">
        <v>66</v>
      </c>
      <c r="B70" s="138"/>
      <c r="C70" s="138"/>
      <c r="D70" s="138"/>
      <c r="E70" s="138"/>
      <c r="F70" s="139"/>
    </row>
    <row r="71" spans="1:7" ht="15" thickBot="1" x14ac:dyDescent="0.4">
      <c r="A71" s="130" t="s">
        <v>67</v>
      </c>
      <c r="B71" s="131"/>
      <c r="C71" s="131"/>
      <c r="D71" s="131"/>
      <c r="E71" s="131"/>
      <c r="F71" s="132"/>
    </row>
    <row r="72" spans="1:7" ht="44" thickBot="1" x14ac:dyDescent="0.4">
      <c r="A72" s="31" t="s">
        <v>4</v>
      </c>
      <c r="B72" s="31" t="s">
        <v>68</v>
      </c>
      <c r="C72" s="31" t="s">
        <v>69</v>
      </c>
      <c r="D72" s="4" t="s">
        <v>7</v>
      </c>
      <c r="E72" s="5" t="s">
        <v>8</v>
      </c>
      <c r="F72" s="6" t="s">
        <v>9</v>
      </c>
    </row>
    <row r="73" spans="1:7" ht="55.5" customHeight="1" x14ac:dyDescent="0.35">
      <c r="A73" s="58" t="s">
        <v>10</v>
      </c>
      <c r="B73" s="59" t="s">
        <v>70</v>
      </c>
      <c r="C73" s="52" t="s">
        <v>71</v>
      </c>
      <c r="D73" s="60">
        <v>224985.60000000001</v>
      </c>
      <c r="E73" s="42">
        <v>495311</v>
      </c>
      <c r="F73" s="113">
        <f>'[1]COPE PEA'!Q12</f>
        <v>502547.12639999995</v>
      </c>
    </row>
    <row r="74" spans="1:7" ht="31.5" customHeight="1" x14ac:dyDescent="0.35">
      <c r="A74" s="53" t="s">
        <v>10</v>
      </c>
      <c r="B74" s="61" t="s">
        <v>72</v>
      </c>
      <c r="C74" s="52" t="s">
        <v>71</v>
      </c>
      <c r="D74" s="62">
        <v>4000000</v>
      </c>
      <c r="E74" s="42">
        <v>3632283</v>
      </c>
      <c r="F74" s="113">
        <f>'[1]COPE PEA'!Q13</f>
        <v>3685345.5935999998</v>
      </c>
    </row>
    <row r="75" spans="1:7" ht="29" x14ac:dyDescent="0.35">
      <c r="A75" s="53" t="s">
        <v>73</v>
      </c>
      <c r="B75" s="61" t="s">
        <v>70</v>
      </c>
      <c r="C75" s="52" t="s">
        <v>71</v>
      </c>
      <c r="D75" s="62">
        <v>292000</v>
      </c>
      <c r="E75" s="42">
        <v>88100</v>
      </c>
      <c r="F75" s="113">
        <f>'[1]Roscommon County Council'!K8</f>
        <v>97300</v>
      </c>
    </row>
    <row r="76" spans="1:7" ht="29" x14ac:dyDescent="0.35">
      <c r="A76" s="53" t="s">
        <v>73</v>
      </c>
      <c r="B76" s="61" t="s">
        <v>72</v>
      </c>
      <c r="C76" s="52" t="s">
        <v>71</v>
      </c>
      <c r="D76" s="62">
        <v>255000</v>
      </c>
      <c r="E76" s="42">
        <v>416173</v>
      </c>
      <c r="F76" s="113">
        <f>'[1]Roscommon County Council'!K10</f>
        <v>393327.5</v>
      </c>
    </row>
    <row r="77" spans="1:7" ht="29" x14ac:dyDescent="0.35">
      <c r="A77" s="53" t="s">
        <v>73</v>
      </c>
      <c r="B77" s="61" t="s">
        <v>74</v>
      </c>
      <c r="C77" s="52" t="s">
        <v>75</v>
      </c>
      <c r="D77" s="62">
        <v>32000</v>
      </c>
      <c r="E77" s="42">
        <v>29171</v>
      </c>
      <c r="F77" s="113">
        <f>'[1]Roscommon County Council'!K11</f>
        <v>34840.9</v>
      </c>
    </row>
    <row r="78" spans="1:7" ht="29" x14ac:dyDescent="0.35">
      <c r="A78" s="53" t="s">
        <v>57</v>
      </c>
      <c r="B78" s="61" t="s">
        <v>74</v>
      </c>
      <c r="C78" s="52" t="s">
        <v>71</v>
      </c>
      <c r="D78" s="62">
        <v>35000</v>
      </c>
      <c r="E78" s="42">
        <v>28807</v>
      </c>
      <c r="F78" s="113">
        <v>31003</v>
      </c>
      <c r="G78" s="121"/>
    </row>
    <row r="79" spans="1:7" ht="26.25" customHeight="1" x14ac:dyDescent="0.35">
      <c r="A79" s="53" t="s">
        <v>57</v>
      </c>
      <c r="B79" s="61" t="s">
        <v>74</v>
      </c>
      <c r="C79" s="21" t="s">
        <v>76</v>
      </c>
      <c r="D79" s="62">
        <v>47000</v>
      </c>
      <c r="E79" s="42">
        <v>45619</v>
      </c>
      <c r="F79" s="113">
        <f>'[1]Mayo County Council'!K9</f>
        <v>52507.409999999996</v>
      </c>
    </row>
    <row r="80" spans="1:7" ht="29.5" thickBot="1" x14ac:dyDescent="0.4">
      <c r="A80" s="24" t="s">
        <v>57</v>
      </c>
      <c r="B80" s="63" t="s">
        <v>70</v>
      </c>
      <c r="C80" s="55" t="s">
        <v>71</v>
      </c>
      <c r="D80" s="64">
        <v>2500000</v>
      </c>
      <c r="E80" s="57">
        <v>3053719</v>
      </c>
      <c r="F80" s="115">
        <f>'[1]Mayo County Council'!K10</f>
        <v>3091162.0100000002</v>
      </c>
    </row>
    <row r="81" spans="1:7" ht="15" thickBot="1" x14ac:dyDescent="0.4">
      <c r="A81" s="140" t="s">
        <v>40</v>
      </c>
      <c r="B81" s="141"/>
      <c r="C81" s="142"/>
      <c r="D81" s="65">
        <f>SUM(D73:D80)</f>
        <v>7385985.5999999996</v>
      </c>
      <c r="E81" s="65">
        <f t="shared" ref="E81:F81" si="5">SUM(E73:E80)</f>
        <v>7789183</v>
      </c>
      <c r="F81" s="116">
        <f t="shared" si="5"/>
        <v>7888033.540000001</v>
      </c>
    </row>
    <row r="82" spans="1:7" ht="15" thickBot="1" x14ac:dyDescent="0.4">
      <c r="A82" s="104"/>
      <c r="B82" s="105"/>
      <c r="C82" s="105"/>
      <c r="D82" s="117"/>
      <c r="E82" s="106"/>
      <c r="F82" s="107"/>
    </row>
    <row r="83" spans="1:7" ht="15" thickBot="1" x14ac:dyDescent="0.4">
      <c r="A83" s="137" t="s">
        <v>77</v>
      </c>
      <c r="B83" s="138"/>
      <c r="C83" s="138"/>
      <c r="D83" s="138"/>
      <c r="E83" s="138"/>
      <c r="F83" s="139"/>
    </row>
    <row r="84" spans="1:7" ht="44" thickBot="1" x14ac:dyDescent="0.4">
      <c r="A84" s="31" t="s">
        <v>4</v>
      </c>
      <c r="B84" s="31" t="s">
        <v>68</v>
      </c>
      <c r="C84" s="31" t="s">
        <v>69</v>
      </c>
      <c r="D84" s="4" t="s">
        <v>7</v>
      </c>
      <c r="E84" s="5" t="s">
        <v>8</v>
      </c>
      <c r="F84" s="6" t="s">
        <v>9</v>
      </c>
    </row>
    <row r="85" spans="1:7" ht="29" x14ac:dyDescent="0.35">
      <c r="A85" s="53" t="s">
        <v>57</v>
      </c>
      <c r="B85" s="61" t="s">
        <v>74</v>
      </c>
      <c r="C85" s="52" t="s">
        <v>71</v>
      </c>
      <c r="D85" s="66">
        <v>1316605</v>
      </c>
      <c r="E85" s="42">
        <v>1378399</v>
      </c>
      <c r="F85" s="118">
        <f>'[1]Mayo County Council'!K12</f>
        <v>1378398.97</v>
      </c>
    </row>
    <row r="86" spans="1:7" ht="29" x14ac:dyDescent="0.35">
      <c r="A86" s="53" t="s">
        <v>22</v>
      </c>
      <c r="B86" s="16" t="s">
        <v>72</v>
      </c>
      <c r="C86" s="52" t="s">
        <v>71</v>
      </c>
      <c r="D86" s="19">
        <v>1100000</v>
      </c>
      <c r="E86" s="67">
        <v>1133993</v>
      </c>
      <c r="F86" s="118">
        <f>'[1]Galway County Council'!L14</f>
        <v>1098884.43</v>
      </c>
    </row>
    <row r="87" spans="1:7" ht="36" customHeight="1" thickBot="1" x14ac:dyDescent="0.4">
      <c r="A87" s="24" t="s">
        <v>10</v>
      </c>
      <c r="B87" s="63" t="s">
        <v>74</v>
      </c>
      <c r="C87" s="55" t="s">
        <v>71</v>
      </c>
      <c r="D87" s="68">
        <v>360360</v>
      </c>
      <c r="E87" s="69">
        <v>360960</v>
      </c>
      <c r="F87" s="119">
        <f>[1]CWR!D39</f>
        <v>360960</v>
      </c>
    </row>
    <row r="88" spans="1:7" ht="15" thickBot="1" x14ac:dyDescent="0.4">
      <c r="A88" s="140" t="s">
        <v>40</v>
      </c>
      <c r="B88" s="141"/>
      <c r="C88" s="142"/>
      <c r="D88" s="29">
        <f>SUM(D85:D87)</f>
        <v>2776965</v>
      </c>
      <c r="E88" s="29">
        <f t="shared" ref="E88:F88" si="6">SUM(E85:E87)</f>
        <v>2873352</v>
      </c>
      <c r="F88" s="102">
        <f t="shared" si="6"/>
        <v>2838243.4</v>
      </c>
    </row>
    <row r="89" spans="1:7" ht="15" thickBot="1" x14ac:dyDescent="0.4">
      <c r="A89" s="24"/>
      <c r="B89" s="105"/>
      <c r="C89" s="105"/>
      <c r="D89" s="106"/>
      <c r="E89" s="106"/>
      <c r="F89" s="107"/>
    </row>
    <row r="90" spans="1:7" ht="15" thickBot="1" x14ac:dyDescent="0.4">
      <c r="A90" s="137" t="s">
        <v>78</v>
      </c>
      <c r="B90" s="138"/>
      <c r="C90" s="138"/>
      <c r="D90" s="138"/>
      <c r="E90" s="138"/>
      <c r="F90" s="139"/>
    </row>
    <row r="91" spans="1:7" ht="44" thickBot="1" x14ac:dyDescent="0.4">
      <c r="A91" s="31" t="s">
        <v>4</v>
      </c>
      <c r="B91" s="31" t="s">
        <v>48</v>
      </c>
      <c r="C91" s="31" t="s">
        <v>6</v>
      </c>
      <c r="D91" s="4" t="s">
        <v>7</v>
      </c>
      <c r="E91" s="5" t="s">
        <v>8</v>
      </c>
      <c r="F91" s="6" t="s">
        <v>9</v>
      </c>
    </row>
    <row r="92" spans="1:7" x14ac:dyDescent="0.35">
      <c r="A92" s="51" t="s">
        <v>10</v>
      </c>
      <c r="B92" s="52" t="s">
        <v>79</v>
      </c>
      <c r="C92" s="52" t="s">
        <v>12</v>
      </c>
      <c r="D92" s="66">
        <v>100540</v>
      </c>
      <c r="E92" s="42">
        <v>70926</v>
      </c>
      <c r="F92" s="113">
        <f>'[1]COPE General '!N26</f>
        <v>86515.87</v>
      </c>
    </row>
    <row r="93" spans="1:7" ht="29" x14ac:dyDescent="0.35">
      <c r="A93" s="51" t="s">
        <v>10</v>
      </c>
      <c r="B93" s="52" t="s">
        <v>80</v>
      </c>
      <c r="C93" s="52" t="s">
        <v>19</v>
      </c>
      <c r="D93" s="66">
        <v>139958</v>
      </c>
      <c r="E93" s="42">
        <v>146304</v>
      </c>
      <c r="F93" s="113">
        <f>'[1]Galway Simon'!N18</f>
        <v>146304</v>
      </c>
    </row>
    <row r="94" spans="1:7" x14ac:dyDescent="0.35">
      <c r="A94" s="51" t="s">
        <v>10</v>
      </c>
      <c r="B94" s="52" t="s">
        <v>81</v>
      </c>
      <c r="C94" s="52" t="s">
        <v>19</v>
      </c>
      <c r="D94" s="66">
        <v>79122</v>
      </c>
      <c r="E94" s="42">
        <v>82623</v>
      </c>
      <c r="F94" s="113">
        <f>'[1]Galway Simon'!N19</f>
        <v>82623</v>
      </c>
    </row>
    <row r="95" spans="1:7" x14ac:dyDescent="0.35">
      <c r="A95" s="51" t="s">
        <v>22</v>
      </c>
      <c r="B95" s="52" t="s">
        <v>82</v>
      </c>
      <c r="C95" s="52" t="s">
        <v>19</v>
      </c>
      <c r="D95" s="66">
        <v>112353</v>
      </c>
      <c r="E95" s="42">
        <v>112552</v>
      </c>
      <c r="F95" s="113">
        <v>117686</v>
      </c>
      <c r="G95" s="121"/>
    </row>
    <row r="96" spans="1:7" x14ac:dyDescent="0.35">
      <c r="A96" s="51" t="s">
        <v>22</v>
      </c>
      <c r="B96" s="52" t="s">
        <v>83</v>
      </c>
      <c r="C96" s="52" t="s">
        <v>84</v>
      </c>
      <c r="D96" s="66">
        <v>102633.02</v>
      </c>
      <c r="E96" s="42">
        <v>103931</v>
      </c>
      <c r="F96" s="113">
        <f>'[1]Galway County Council'!L17</f>
        <v>103931.28</v>
      </c>
    </row>
    <row r="97" spans="1:6" ht="15" thickBot="1" x14ac:dyDescent="0.4">
      <c r="A97" s="70" t="s">
        <v>10</v>
      </c>
      <c r="B97" s="55" t="s">
        <v>85</v>
      </c>
      <c r="C97" s="55" t="s">
        <v>84</v>
      </c>
      <c r="D97" s="71">
        <v>63568.17</v>
      </c>
      <c r="E97" s="57">
        <v>64527</v>
      </c>
      <c r="F97" s="115">
        <f>'[1]Cuan Mhuire'!C11</f>
        <v>64526.6</v>
      </c>
    </row>
    <row r="98" spans="1:6" ht="15" thickBot="1" x14ac:dyDescent="0.4">
      <c r="A98" s="133" t="s">
        <v>40</v>
      </c>
      <c r="B98" s="134"/>
      <c r="C98" s="134"/>
      <c r="D98" s="29">
        <f>SUM(D92:D97)</f>
        <v>598174.19000000006</v>
      </c>
      <c r="E98" s="29">
        <f t="shared" ref="E98:F98" si="7">SUM(E92:E97)</f>
        <v>580863</v>
      </c>
      <c r="F98" s="102">
        <f t="shared" si="7"/>
        <v>601586.75</v>
      </c>
    </row>
    <row r="99" spans="1:6" ht="15" thickBot="1" x14ac:dyDescent="0.4">
      <c r="A99" s="103"/>
      <c r="B99" t="s">
        <v>86</v>
      </c>
      <c r="D99"/>
      <c r="F99" s="120"/>
    </row>
    <row r="100" spans="1:6" ht="15" thickBot="1" x14ac:dyDescent="0.4">
      <c r="A100" s="137" t="s">
        <v>87</v>
      </c>
      <c r="B100" s="138"/>
      <c r="C100" s="138"/>
      <c r="D100" s="138"/>
      <c r="E100" s="138"/>
      <c r="F100" s="139"/>
    </row>
    <row r="101" spans="1:6" ht="44" thickBot="1" x14ac:dyDescent="0.4">
      <c r="A101" s="31" t="s">
        <v>4</v>
      </c>
      <c r="B101" s="31" t="s">
        <v>88</v>
      </c>
      <c r="C101" s="31" t="s">
        <v>6</v>
      </c>
      <c r="D101" s="4" t="s">
        <v>7</v>
      </c>
      <c r="E101" s="5" t="s">
        <v>8</v>
      </c>
      <c r="F101" s="6" t="s">
        <v>9</v>
      </c>
    </row>
    <row r="102" spans="1:6" ht="15" thickBot="1" x14ac:dyDescent="0.4">
      <c r="A102" s="72" t="s">
        <v>22</v>
      </c>
      <c r="B102" s="73" t="s">
        <v>89</v>
      </c>
      <c r="C102" s="74" t="s">
        <v>24</v>
      </c>
      <c r="D102" s="66">
        <v>113271</v>
      </c>
      <c r="E102" s="42"/>
      <c r="F102" s="113">
        <f>'[1]Galway County Council'!L19</f>
        <v>118645.5</v>
      </c>
    </row>
    <row r="103" spans="1:6" ht="15" thickBot="1" x14ac:dyDescent="0.4">
      <c r="A103" s="124" t="s">
        <v>40</v>
      </c>
      <c r="B103" s="125"/>
      <c r="C103" s="126"/>
      <c r="D103" s="29">
        <f>SUM(D102:D102)</f>
        <v>113271</v>
      </c>
      <c r="E103" s="29">
        <f t="shared" ref="E103:F103" si="8">SUM(E102:E102)</f>
        <v>0</v>
      </c>
      <c r="F103" s="102">
        <f t="shared" si="8"/>
        <v>118645.5</v>
      </c>
    </row>
    <row r="104" spans="1:6" ht="15" thickBot="1" x14ac:dyDescent="0.4">
      <c r="A104" s="103"/>
      <c r="D104"/>
      <c r="F104" s="120"/>
    </row>
    <row r="105" spans="1:6" ht="15" thickBot="1" x14ac:dyDescent="0.4">
      <c r="A105" s="127" t="s">
        <v>90</v>
      </c>
      <c r="B105" s="128"/>
      <c r="C105" s="128"/>
      <c r="D105" s="128"/>
      <c r="E105" s="128"/>
      <c r="F105" s="129"/>
    </row>
    <row r="106" spans="1:6" ht="15" thickBot="1" x14ac:dyDescent="0.4">
      <c r="A106" s="130" t="s">
        <v>91</v>
      </c>
      <c r="B106" s="131"/>
      <c r="C106" s="131"/>
      <c r="D106" s="131"/>
      <c r="E106" s="131"/>
      <c r="F106" s="132"/>
    </row>
    <row r="107" spans="1:6" ht="44" thickBot="1" x14ac:dyDescent="0.4">
      <c r="A107" s="31" t="s">
        <v>4</v>
      </c>
      <c r="B107" s="31" t="s">
        <v>88</v>
      </c>
      <c r="C107" s="31" t="s">
        <v>6</v>
      </c>
      <c r="D107" s="4" t="s">
        <v>7</v>
      </c>
      <c r="E107" s="5" t="s">
        <v>8</v>
      </c>
      <c r="F107" s="6" t="s">
        <v>9</v>
      </c>
    </row>
    <row r="108" spans="1:6" ht="29" x14ac:dyDescent="0.35">
      <c r="A108" s="51" t="s">
        <v>73</v>
      </c>
      <c r="B108" s="75" t="s">
        <v>92</v>
      </c>
      <c r="C108" s="52" t="s">
        <v>73</v>
      </c>
      <c r="D108" s="10">
        <v>50000</v>
      </c>
      <c r="E108" s="11"/>
      <c r="F108" s="98">
        <v>50000</v>
      </c>
    </row>
    <row r="109" spans="1:6" x14ac:dyDescent="0.35">
      <c r="A109" s="15" t="s">
        <v>10</v>
      </c>
      <c r="B109" s="76" t="s">
        <v>93</v>
      </c>
      <c r="C109" s="16" t="s">
        <v>10</v>
      </c>
      <c r="D109" s="10">
        <v>50000</v>
      </c>
      <c r="E109" s="14"/>
      <c r="F109" s="99">
        <f>'[1]Mgt Services'!K5</f>
        <v>47041.399999999994</v>
      </c>
    </row>
    <row r="110" spans="1:6" x14ac:dyDescent="0.35">
      <c r="A110" s="15" t="s">
        <v>10</v>
      </c>
      <c r="B110" s="76" t="s">
        <v>94</v>
      </c>
      <c r="C110" s="16" t="s">
        <v>10</v>
      </c>
      <c r="D110" s="10">
        <v>55718</v>
      </c>
      <c r="E110" s="14"/>
      <c r="F110" s="99">
        <f>'[1]Mgt Services'!K6</f>
        <v>55718</v>
      </c>
    </row>
    <row r="111" spans="1:6" x14ac:dyDescent="0.35">
      <c r="A111" s="15" t="s">
        <v>10</v>
      </c>
      <c r="B111" s="76" t="s">
        <v>94</v>
      </c>
      <c r="C111" s="16" t="s">
        <v>10</v>
      </c>
      <c r="D111" s="10">
        <v>57200</v>
      </c>
      <c r="E111" s="14"/>
      <c r="F111" s="99">
        <f>'[1]Mgt Services'!K7</f>
        <v>0</v>
      </c>
    </row>
    <row r="112" spans="1:6" x14ac:dyDescent="0.35">
      <c r="A112" s="15" t="s">
        <v>10</v>
      </c>
      <c r="B112" s="76" t="s">
        <v>95</v>
      </c>
      <c r="C112" s="16" t="s">
        <v>96</v>
      </c>
      <c r="D112" s="10">
        <v>57200</v>
      </c>
      <c r="E112" s="14"/>
      <c r="F112" s="99">
        <f>'[1]Mgt Services'!K8</f>
        <v>56034.5</v>
      </c>
    </row>
    <row r="113" spans="1:6" x14ac:dyDescent="0.35">
      <c r="A113" s="15" t="s">
        <v>57</v>
      </c>
      <c r="B113" s="16" t="s">
        <v>93</v>
      </c>
      <c r="C113" s="52" t="s">
        <v>57</v>
      </c>
      <c r="D113" s="10">
        <v>50000</v>
      </c>
      <c r="E113" s="14"/>
      <c r="F113" s="99">
        <f>'[1]Mgt Services'!K11</f>
        <v>50000.34</v>
      </c>
    </row>
    <row r="114" spans="1:6" x14ac:dyDescent="0.35">
      <c r="A114" s="15" t="s">
        <v>57</v>
      </c>
      <c r="B114" s="16" t="s">
        <v>94</v>
      </c>
      <c r="C114" s="16" t="s">
        <v>57</v>
      </c>
      <c r="D114" s="10">
        <v>66806</v>
      </c>
      <c r="E114" s="14"/>
      <c r="F114" s="99">
        <f>'[1]Mgt Services'!K12</f>
        <v>66806.34</v>
      </c>
    </row>
    <row r="115" spans="1:6" x14ac:dyDescent="0.35">
      <c r="A115" s="15" t="s">
        <v>97</v>
      </c>
      <c r="B115" s="16" t="s">
        <v>98</v>
      </c>
      <c r="C115" s="16" t="s">
        <v>22</v>
      </c>
      <c r="D115" s="10">
        <v>50000</v>
      </c>
      <c r="E115" s="14"/>
      <c r="F115" s="99">
        <f>'[1]Mgt Services'!K15</f>
        <v>50000</v>
      </c>
    </row>
    <row r="116" spans="1:6" x14ac:dyDescent="0.35">
      <c r="A116" s="15" t="s">
        <v>97</v>
      </c>
      <c r="B116" s="16" t="s">
        <v>99</v>
      </c>
      <c r="C116" s="16" t="s">
        <v>22</v>
      </c>
      <c r="D116" s="10">
        <v>63883.14</v>
      </c>
      <c r="E116" s="14"/>
      <c r="F116" s="99">
        <f>'[1]Mgt Services'!K16</f>
        <v>45237.89</v>
      </c>
    </row>
    <row r="117" spans="1:6" x14ac:dyDescent="0.35">
      <c r="A117" s="15" t="s">
        <v>97</v>
      </c>
      <c r="B117" s="16" t="s">
        <v>100</v>
      </c>
      <c r="C117" s="16" t="s">
        <v>97</v>
      </c>
      <c r="D117" s="10">
        <v>37896.67</v>
      </c>
      <c r="E117" s="14"/>
      <c r="F117" s="99">
        <f>'[1]Mgt Services'!K17</f>
        <v>37896.910000000003</v>
      </c>
    </row>
    <row r="118" spans="1:6" ht="29" x14ac:dyDescent="0.35">
      <c r="A118" s="15" t="s">
        <v>73</v>
      </c>
      <c r="B118" s="16" t="s">
        <v>101</v>
      </c>
      <c r="C118" s="16" t="s">
        <v>73</v>
      </c>
      <c r="D118" s="13">
        <v>55806</v>
      </c>
      <c r="E118" s="14"/>
      <c r="F118" s="99">
        <f>'[1]Roscommon County Council'!K15</f>
        <v>28544.23</v>
      </c>
    </row>
    <row r="119" spans="1:6" ht="15" thickBot="1" x14ac:dyDescent="0.4">
      <c r="A119" s="77" t="s">
        <v>97</v>
      </c>
      <c r="B119" s="26" t="s">
        <v>102</v>
      </c>
      <c r="C119" s="26" t="s">
        <v>97</v>
      </c>
      <c r="D119" s="35">
        <v>54799</v>
      </c>
      <c r="E119" s="28"/>
      <c r="F119" s="101">
        <f>'[1]Mgt Services'!K7</f>
        <v>0</v>
      </c>
    </row>
    <row r="120" spans="1:6" ht="15" thickBot="1" x14ac:dyDescent="0.4">
      <c r="A120" s="133" t="s">
        <v>40</v>
      </c>
      <c r="B120" s="134"/>
      <c r="C120" s="134"/>
      <c r="D120" s="29">
        <f>SUM(D108:D119)</f>
        <v>649308.81000000006</v>
      </c>
      <c r="E120" s="29">
        <f t="shared" ref="E120:F120" si="9">SUM(E108:E119)</f>
        <v>0</v>
      </c>
      <c r="F120" s="102">
        <f t="shared" si="9"/>
        <v>487279.61</v>
      </c>
    </row>
    <row r="121" spans="1:6" ht="15" thickBot="1" x14ac:dyDescent="0.4">
      <c r="A121" s="104"/>
      <c r="B121" s="105"/>
      <c r="C121" s="105"/>
      <c r="D121" s="106"/>
      <c r="E121" s="106"/>
      <c r="F121" s="107"/>
    </row>
    <row r="122" spans="1:6" ht="15" thickBot="1" x14ac:dyDescent="0.4">
      <c r="A122" s="130" t="s">
        <v>103</v>
      </c>
      <c r="B122" s="131"/>
      <c r="C122" s="131"/>
      <c r="D122" s="131"/>
      <c r="E122" s="131"/>
      <c r="F122" s="132"/>
    </row>
    <row r="123" spans="1:6" ht="44" thickBot="1" x14ac:dyDescent="0.4">
      <c r="A123" s="31" t="s">
        <v>4</v>
      </c>
      <c r="B123" s="31" t="s">
        <v>88</v>
      </c>
      <c r="C123" s="31" t="s">
        <v>6</v>
      </c>
      <c r="D123" s="4" t="s">
        <v>7</v>
      </c>
      <c r="E123" s="5" t="s">
        <v>8</v>
      </c>
      <c r="F123" s="6" t="s">
        <v>104</v>
      </c>
    </row>
    <row r="124" spans="1:6" x14ac:dyDescent="0.35">
      <c r="A124" s="51" t="s">
        <v>10</v>
      </c>
      <c r="B124" s="75" t="s">
        <v>105</v>
      </c>
      <c r="C124" s="52" t="s">
        <v>106</v>
      </c>
      <c r="D124" s="78">
        <v>481784.73</v>
      </c>
      <c r="E124" s="11"/>
      <c r="F124" s="98">
        <f>'[1]Mgt Services'!K57</f>
        <v>322191.31</v>
      </c>
    </row>
    <row r="125" spans="1:6" ht="15" thickBot="1" x14ac:dyDescent="0.4">
      <c r="A125" s="70" t="s">
        <v>10</v>
      </c>
      <c r="B125" s="79" t="s">
        <v>107</v>
      </c>
      <c r="C125" s="55" t="s">
        <v>106</v>
      </c>
      <c r="D125" s="80">
        <v>20000</v>
      </c>
      <c r="E125" s="30"/>
      <c r="F125" s="38">
        <f>'[1]Mgt Services'!K59</f>
        <v>20000</v>
      </c>
    </row>
    <row r="126" spans="1:6" ht="15" thickBot="1" x14ac:dyDescent="0.4">
      <c r="A126" s="135" t="s">
        <v>40</v>
      </c>
      <c r="B126" s="136"/>
      <c r="C126" s="136"/>
      <c r="D126" s="29">
        <f>SUM(D124:D125)</f>
        <v>501784.73</v>
      </c>
      <c r="E126" s="29">
        <f t="shared" ref="E126:F126" si="10">SUM(E124:E125)</f>
        <v>0</v>
      </c>
      <c r="F126" s="102">
        <f t="shared" si="10"/>
        <v>342191.31</v>
      </c>
    </row>
    <row r="127" spans="1:6" x14ac:dyDescent="0.35">
      <c r="D127"/>
    </row>
    <row r="128" spans="1:6" x14ac:dyDescent="0.35">
      <c r="D128"/>
    </row>
    <row r="129" spans="1:6" x14ac:dyDescent="0.35">
      <c r="D129"/>
    </row>
    <row r="130" spans="1:6" s="81" customFormat="1" x14ac:dyDescent="0.35"/>
    <row r="131" spans="1:6" s="81" customFormat="1" ht="15" thickBot="1" x14ac:dyDescent="0.4">
      <c r="A131"/>
      <c r="B131"/>
      <c r="C131"/>
      <c r="D131"/>
      <c r="E131"/>
      <c r="F131"/>
    </row>
    <row r="132" spans="1:6" s="81" customFormat="1" ht="15" thickBot="1" x14ac:dyDescent="0.4">
      <c r="A132"/>
      <c r="B132"/>
      <c r="C132" s="83" t="s">
        <v>108</v>
      </c>
      <c r="D132" s="84">
        <f>SUM(D126,D120,D103,D98,D88,D81,D68,D58,D48,D43,D37,D31)</f>
        <v>19636365.039999999</v>
      </c>
      <c r="E132" s="84">
        <f>SUM(E126,E120,E103,E98,E88,E81,E68,E58,E48,E43,E37,E31)</f>
        <v>16772570</v>
      </c>
      <c r="F132" s="84">
        <f>SUM(F126,F120,F103,F98,F88,F81,F68,F58,F48,F43,F37,F31)</f>
        <v>20281895.43</v>
      </c>
    </row>
    <row r="133" spans="1:6" s="81" customFormat="1" x14ac:dyDescent="0.35">
      <c r="A133"/>
      <c r="B133"/>
      <c r="C133"/>
      <c r="D133"/>
      <c r="E133"/>
      <c r="F133"/>
    </row>
    <row r="134" spans="1:6" s="81" customFormat="1" x14ac:dyDescent="0.35">
      <c r="A134" s="123" t="s">
        <v>109</v>
      </c>
      <c r="B134" s="123"/>
      <c r="C134" s="123"/>
      <c r="D134" s="85"/>
      <c r="E134" s="86"/>
      <c r="F134" s="86"/>
    </row>
    <row r="135" spans="1:6" s="81" customFormat="1" x14ac:dyDescent="0.35">
      <c r="A135" s="123"/>
      <c r="B135" s="123"/>
      <c r="C135" s="123"/>
      <c r="D135" s="85"/>
      <c r="E135" s="86"/>
      <c r="F135" s="86"/>
    </row>
    <row r="136" spans="1:6" s="81" customFormat="1" x14ac:dyDescent="0.35">
      <c r="A136" s="123"/>
      <c r="B136" s="123"/>
      <c r="C136" s="123"/>
      <c r="D136" s="85"/>
      <c r="E136" s="86"/>
      <c r="F136" s="86"/>
    </row>
    <row r="137" spans="1:6" s="81" customFormat="1" x14ac:dyDescent="0.35">
      <c r="A137" s="87"/>
      <c r="B137" s="87"/>
      <c r="C137" s="87"/>
      <c r="D137" s="86"/>
      <c r="E137" s="86"/>
      <c r="F137" s="86"/>
    </row>
    <row r="138" spans="1:6" s="81" customFormat="1" x14ac:dyDescent="0.35">
      <c r="A138" s="82"/>
      <c r="B138" s="87"/>
      <c r="C138" s="87"/>
      <c r="D138" s="88"/>
    </row>
    <row r="139" spans="1:6" s="81" customFormat="1" x14ac:dyDescent="0.35">
      <c r="A139" s="82"/>
      <c r="B139" s="89"/>
      <c r="C139" s="82"/>
      <c r="D139" s="90"/>
      <c r="E139" s="91"/>
      <c r="F139" s="91"/>
    </row>
    <row r="140" spans="1:6" s="81" customFormat="1" x14ac:dyDescent="0.35">
      <c r="A140" s="92" t="s">
        <v>110</v>
      </c>
      <c r="B140" s="93"/>
      <c r="C140" s="92" t="s">
        <v>111</v>
      </c>
      <c r="D140" s="94">
        <v>46101</v>
      </c>
    </row>
    <row r="141" spans="1:6" s="81" customFormat="1" x14ac:dyDescent="0.35">
      <c r="A141" s="92"/>
      <c r="B141" s="95"/>
      <c r="C141" s="92"/>
      <c r="D141" s="88"/>
    </row>
    <row r="142" spans="1:6" x14ac:dyDescent="0.35">
      <c r="A142" s="82"/>
      <c r="B142" s="82"/>
      <c r="C142" s="82"/>
      <c r="D142" s="88"/>
      <c r="E142" s="91"/>
      <c r="F142" s="91"/>
    </row>
    <row r="143" spans="1:6" x14ac:dyDescent="0.35">
      <c r="A143" s="82"/>
      <c r="B143" s="89"/>
      <c r="C143" s="82"/>
      <c r="D143" s="90"/>
      <c r="E143" s="91"/>
      <c r="F143" s="91"/>
    </row>
    <row r="144" spans="1:6" x14ac:dyDescent="0.35">
      <c r="A144" s="92" t="s">
        <v>112</v>
      </c>
      <c r="B144" s="93"/>
      <c r="C144" s="92" t="s">
        <v>111</v>
      </c>
      <c r="D144" s="94">
        <v>46104</v>
      </c>
      <c r="E144" s="81"/>
      <c r="F144" s="81"/>
    </row>
    <row r="145" spans="1:6" x14ac:dyDescent="0.35">
      <c r="A145" s="82"/>
      <c r="B145" s="82"/>
      <c r="C145" s="96"/>
      <c r="D145" s="88"/>
      <c r="E145" s="88"/>
      <c r="F145" s="88"/>
    </row>
    <row r="146" spans="1:6" x14ac:dyDescent="0.35">
      <c r="D146"/>
    </row>
    <row r="147" spans="1:6" x14ac:dyDescent="0.35">
      <c r="D147"/>
    </row>
    <row r="148" spans="1:6" x14ac:dyDescent="0.35">
      <c r="D148"/>
    </row>
    <row r="149" spans="1:6" x14ac:dyDescent="0.35">
      <c r="D149"/>
    </row>
    <row r="150" spans="1:6" x14ac:dyDescent="0.35">
      <c r="D150"/>
    </row>
    <row r="151" spans="1:6" x14ac:dyDescent="0.35">
      <c r="D151"/>
    </row>
    <row r="152" spans="1:6" x14ac:dyDescent="0.35">
      <c r="D152"/>
    </row>
    <row r="153" spans="1:6" x14ac:dyDescent="0.35">
      <c r="D153"/>
    </row>
    <row r="154" spans="1:6" x14ac:dyDescent="0.35">
      <c r="D154"/>
    </row>
    <row r="155" spans="1:6" x14ac:dyDescent="0.35">
      <c r="D155"/>
    </row>
    <row r="156" spans="1:6" x14ac:dyDescent="0.35">
      <c r="D156"/>
    </row>
    <row r="157" spans="1:6" x14ac:dyDescent="0.35">
      <c r="D157"/>
    </row>
    <row r="158" spans="1:6" x14ac:dyDescent="0.35">
      <c r="D158"/>
    </row>
    <row r="159" spans="1:6" x14ac:dyDescent="0.35">
      <c r="D159"/>
    </row>
    <row r="160" spans="1:6" x14ac:dyDescent="0.35">
      <c r="D160"/>
    </row>
    <row r="161" spans="4:4" x14ac:dyDescent="0.35">
      <c r="D161"/>
    </row>
    <row r="162" spans="4:4" x14ac:dyDescent="0.35">
      <c r="D162"/>
    </row>
    <row r="163" spans="4:4" x14ac:dyDescent="0.35">
      <c r="D163"/>
    </row>
    <row r="164" spans="4:4" x14ac:dyDescent="0.35">
      <c r="D164"/>
    </row>
    <row r="165" spans="4:4" x14ac:dyDescent="0.35">
      <c r="D165"/>
    </row>
    <row r="166" spans="4:4" x14ac:dyDescent="0.35">
      <c r="D166"/>
    </row>
    <row r="167" spans="4:4" x14ac:dyDescent="0.35">
      <c r="D167"/>
    </row>
    <row r="168" spans="4:4" x14ac:dyDescent="0.35">
      <c r="D168"/>
    </row>
    <row r="169" spans="4:4" x14ac:dyDescent="0.35">
      <c r="D169"/>
    </row>
    <row r="170" spans="4:4" x14ac:dyDescent="0.35">
      <c r="D170"/>
    </row>
    <row r="171" spans="4:4" x14ac:dyDescent="0.35">
      <c r="D171"/>
    </row>
    <row r="172" spans="4:4" x14ac:dyDescent="0.35">
      <c r="D172"/>
    </row>
    <row r="173" spans="4:4" x14ac:dyDescent="0.35">
      <c r="D173"/>
    </row>
    <row r="174" spans="4:4" x14ac:dyDescent="0.35">
      <c r="D174"/>
    </row>
    <row r="175" spans="4:4" x14ac:dyDescent="0.35">
      <c r="D175"/>
    </row>
    <row r="176" spans="4:4" x14ac:dyDescent="0.35">
      <c r="D176"/>
    </row>
    <row r="177" spans="4:4" x14ac:dyDescent="0.35">
      <c r="D177"/>
    </row>
    <row r="178" spans="4:4" x14ac:dyDescent="0.35">
      <c r="D178"/>
    </row>
    <row r="179" spans="4:4" x14ac:dyDescent="0.35">
      <c r="D179"/>
    </row>
    <row r="180" spans="4:4" x14ac:dyDescent="0.35">
      <c r="D180"/>
    </row>
    <row r="181" spans="4:4" x14ac:dyDescent="0.35">
      <c r="D181"/>
    </row>
    <row r="182" spans="4:4" x14ac:dyDescent="0.35">
      <c r="D182"/>
    </row>
    <row r="183" spans="4:4" x14ac:dyDescent="0.35">
      <c r="D183"/>
    </row>
    <row r="184" spans="4:4" x14ac:dyDescent="0.35">
      <c r="D184"/>
    </row>
    <row r="185" spans="4:4" x14ac:dyDescent="0.35">
      <c r="D185"/>
    </row>
    <row r="186" spans="4:4" x14ac:dyDescent="0.35">
      <c r="D186"/>
    </row>
    <row r="187" spans="4:4" x14ac:dyDescent="0.35">
      <c r="D187"/>
    </row>
    <row r="188" spans="4:4" x14ac:dyDescent="0.35">
      <c r="D188"/>
    </row>
    <row r="189" spans="4:4" x14ac:dyDescent="0.35">
      <c r="D189"/>
    </row>
    <row r="190" spans="4:4" x14ac:dyDescent="0.35">
      <c r="D190"/>
    </row>
    <row r="191" spans="4:4" x14ac:dyDescent="0.35">
      <c r="D191"/>
    </row>
    <row r="192" spans="4:4" x14ac:dyDescent="0.35">
      <c r="D192"/>
    </row>
    <row r="193" spans="4:4" x14ac:dyDescent="0.35">
      <c r="D193"/>
    </row>
    <row r="194" spans="4:4" x14ac:dyDescent="0.35">
      <c r="D194"/>
    </row>
    <row r="195" spans="4:4" x14ac:dyDescent="0.35">
      <c r="D195"/>
    </row>
    <row r="196" spans="4:4" x14ac:dyDescent="0.35">
      <c r="D196"/>
    </row>
    <row r="197" spans="4:4" x14ac:dyDescent="0.35">
      <c r="D197"/>
    </row>
    <row r="198" spans="4:4" x14ac:dyDescent="0.35">
      <c r="D198"/>
    </row>
    <row r="199" spans="4:4" x14ac:dyDescent="0.35">
      <c r="D199"/>
    </row>
    <row r="200" spans="4:4" x14ac:dyDescent="0.35">
      <c r="D200"/>
    </row>
    <row r="201" spans="4:4" x14ac:dyDescent="0.35">
      <c r="D201"/>
    </row>
    <row r="202" spans="4:4" x14ac:dyDescent="0.35">
      <c r="D202"/>
    </row>
    <row r="203" spans="4:4" x14ac:dyDescent="0.35">
      <c r="D203"/>
    </row>
    <row r="204" spans="4:4" x14ac:dyDescent="0.35">
      <c r="D204"/>
    </row>
    <row r="205" spans="4:4" x14ac:dyDescent="0.35">
      <c r="D205"/>
    </row>
    <row r="206" spans="4:4" x14ac:dyDescent="0.35">
      <c r="D206"/>
    </row>
    <row r="207" spans="4:4" x14ac:dyDescent="0.35">
      <c r="D207"/>
    </row>
    <row r="208" spans="4:4" x14ac:dyDescent="0.35">
      <c r="D208"/>
    </row>
    <row r="209" spans="4:4" x14ac:dyDescent="0.35">
      <c r="D209"/>
    </row>
    <row r="210" spans="4:4" x14ac:dyDescent="0.35">
      <c r="D210"/>
    </row>
    <row r="211" spans="4:4" x14ac:dyDescent="0.35">
      <c r="D211"/>
    </row>
    <row r="212" spans="4:4" x14ac:dyDescent="0.35">
      <c r="D212"/>
    </row>
    <row r="213" spans="4:4" x14ac:dyDescent="0.35">
      <c r="D213"/>
    </row>
    <row r="214" spans="4:4" x14ac:dyDescent="0.35">
      <c r="D214"/>
    </row>
    <row r="215" spans="4:4" x14ac:dyDescent="0.35">
      <c r="D215"/>
    </row>
    <row r="216" spans="4:4" x14ac:dyDescent="0.35">
      <c r="D216"/>
    </row>
    <row r="217" spans="4:4" x14ac:dyDescent="0.35">
      <c r="D217"/>
    </row>
    <row r="218" spans="4:4" x14ac:dyDescent="0.35">
      <c r="D218"/>
    </row>
    <row r="219" spans="4:4" x14ac:dyDescent="0.35">
      <c r="D219"/>
    </row>
    <row r="220" spans="4:4" x14ac:dyDescent="0.35">
      <c r="D220"/>
    </row>
    <row r="221" spans="4:4" x14ac:dyDescent="0.35">
      <c r="D221"/>
    </row>
    <row r="222" spans="4:4" x14ac:dyDescent="0.35">
      <c r="D222"/>
    </row>
    <row r="223" spans="4:4" x14ac:dyDescent="0.35">
      <c r="D223"/>
    </row>
    <row r="224" spans="4:4" x14ac:dyDescent="0.35">
      <c r="D224"/>
    </row>
    <row r="225" spans="4:4" x14ac:dyDescent="0.35">
      <c r="D225"/>
    </row>
    <row r="226" spans="4:4" x14ac:dyDescent="0.35">
      <c r="D226"/>
    </row>
    <row r="227" spans="4:4" x14ac:dyDescent="0.35">
      <c r="D227"/>
    </row>
    <row r="228" spans="4:4" x14ac:dyDescent="0.35">
      <c r="D228"/>
    </row>
    <row r="229" spans="4:4" x14ac:dyDescent="0.35">
      <c r="D229"/>
    </row>
    <row r="230" spans="4:4" x14ac:dyDescent="0.35">
      <c r="D230"/>
    </row>
    <row r="231" spans="4:4" x14ac:dyDescent="0.35">
      <c r="D231"/>
    </row>
    <row r="232" spans="4:4" x14ac:dyDescent="0.35">
      <c r="D232"/>
    </row>
    <row r="233" spans="4:4" x14ac:dyDescent="0.35">
      <c r="D233"/>
    </row>
    <row r="234" spans="4:4" x14ac:dyDescent="0.35">
      <c r="D234"/>
    </row>
    <row r="235" spans="4:4" x14ac:dyDescent="0.35">
      <c r="D235"/>
    </row>
    <row r="236" spans="4:4" x14ac:dyDescent="0.35">
      <c r="D236"/>
    </row>
    <row r="237" spans="4:4" x14ac:dyDescent="0.35">
      <c r="D237"/>
    </row>
    <row r="238" spans="4:4" x14ac:dyDescent="0.35">
      <c r="D238"/>
    </row>
    <row r="239" spans="4:4" x14ac:dyDescent="0.35">
      <c r="D239"/>
    </row>
    <row r="240" spans="4:4" x14ac:dyDescent="0.35">
      <c r="D240"/>
    </row>
    <row r="241" spans="4:4" x14ac:dyDescent="0.35">
      <c r="D241"/>
    </row>
    <row r="242" spans="4:4" x14ac:dyDescent="0.35">
      <c r="D242"/>
    </row>
  </sheetData>
  <mergeCells count="31">
    <mergeCell ref="A48:C48"/>
    <mergeCell ref="A1:B2"/>
    <mergeCell ref="A4:D4"/>
    <mergeCell ref="A6:F6"/>
    <mergeCell ref="A7:F7"/>
    <mergeCell ref="A31:C31"/>
    <mergeCell ref="A33:F33"/>
    <mergeCell ref="A37:C37"/>
    <mergeCell ref="A39:F39"/>
    <mergeCell ref="A40:F40"/>
    <mergeCell ref="A43:C43"/>
    <mergeCell ref="A45:F45"/>
    <mergeCell ref="A100:F100"/>
    <mergeCell ref="A50:F50"/>
    <mergeCell ref="A58:C58"/>
    <mergeCell ref="A60:F60"/>
    <mergeCell ref="A68:C68"/>
    <mergeCell ref="A70:F70"/>
    <mergeCell ref="A71:F71"/>
    <mergeCell ref="A81:C81"/>
    <mergeCell ref="A83:F83"/>
    <mergeCell ref="A88:C88"/>
    <mergeCell ref="A90:F90"/>
    <mergeCell ref="A98:C98"/>
    <mergeCell ref="A134:C136"/>
    <mergeCell ref="A103:C103"/>
    <mergeCell ref="A105:F105"/>
    <mergeCell ref="A106:F106"/>
    <mergeCell ref="A120:C120"/>
    <mergeCell ref="A122:F122"/>
    <mergeCell ref="A126:C126"/>
  </mergeCells>
  <dataValidations count="2">
    <dataValidation type="list" allowBlank="1" showInputMessage="1" showErrorMessage="1" sqref="B73:B80 B85 B87" xr:uid="{5B9D7A0C-9B28-4C57-87AC-59A3FEFADC84}">
      <formula1>"Hotel, B&amp;B, Other Emergency Accommodation with no supports"</formula1>
    </dataValidation>
    <dataValidation allowBlank="1" showInputMessage="1" showErrorMessage="1" promptTitle="Activity" prompt="Please select from dropdown - this should reflect the core activity of the project" sqref="B8 B34" xr:uid="{E500F916-70C2-4ACA-A89A-26E71854D855}"/>
  </dataValidations>
  <pageMargins left="0.7" right="0.7" top="0.75" bottom="0.75" header="0.3" footer="0.3"/>
  <pageSetup paperSize="9" scale="47" orientation="portrait" r:id="rId1"/>
  <rowBreaks count="1" manualBreakCount="1">
    <brk id="72"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2026-08-04T10:16:40Z</dcterms:created>
  <dcterms:modified xsi:type="dcterms:W3CDTF">2026-08-18T15:20:44Z</dcterms:modified>
</cp:coreProperties>
</file>