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FB57C674-875E-4393-BAE8-496617A5CDD6}"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externalReferences>
    <externalReference r:id="rId2"/>
  </externalReferences>
  <definedNames>
    <definedName name="_xlnm.Print_Area" localSheetId="0">'TAB A- Summary Template Exp'!$A$1:$F$116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 l="1"/>
  <c r="F66" i="1"/>
  <c r="F90" i="1"/>
  <c r="F89" i="1"/>
  <c r="F88" i="1"/>
  <c r="F87" i="1"/>
  <c r="F86" i="1"/>
  <c r="F85" i="1"/>
  <c r="F84" i="1"/>
  <c r="F83" i="1"/>
  <c r="F59" i="1"/>
  <c r="F58" i="1"/>
  <c r="F57" i="1"/>
  <c r="F56" i="1"/>
  <c r="F55" i="1"/>
  <c r="F54" i="1"/>
  <c r="F53" i="1"/>
  <c r="F52" i="1"/>
  <c r="F51" i="1"/>
  <c r="F77" i="1"/>
  <c r="F71" i="1"/>
  <c r="F69" i="1"/>
  <c r="F30" i="1"/>
  <c r="F29" i="1"/>
  <c r="F28" i="1"/>
  <c r="F27" i="1"/>
  <c r="F22" i="1"/>
  <c r="F76" i="1"/>
  <c r="F70" i="1"/>
  <c r="F68" i="1"/>
  <c r="F67" i="1"/>
  <c r="F46" i="1"/>
  <c r="F45" i="1"/>
  <c r="F44" i="1"/>
  <c r="F43" i="1"/>
  <c r="F38" i="1"/>
  <c r="F32" i="1"/>
  <c r="F31" i="1"/>
  <c r="F26" i="1"/>
  <c r="F25" i="1"/>
  <c r="F24" i="1"/>
  <c r="F23" i="1"/>
  <c r="F21" i="1"/>
  <c r="F20" i="1"/>
  <c r="F19" i="1"/>
  <c r="F18" i="1"/>
  <c r="F17" i="1"/>
  <c r="F16" i="1"/>
  <c r="F15" i="1"/>
  <c r="F14" i="1"/>
  <c r="F13" i="1"/>
  <c r="F12" i="1"/>
  <c r="F11" i="1"/>
  <c r="F10" i="1"/>
  <c r="F9" i="1"/>
  <c r="E62" i="1"/>
  <c r="D62" i="1"/>
  <c r="F62" i="1" l="1"/>
  <c r="F33" i="1"/>
  <c r="E33" i="1"/>
  <c r="D33" i="1"/>
  <c r="F98" i="1" l="1"/>
  <c r="E98" i="1"/>
  <c r="D98" i="1"/>
  <c r="E92" i="1" l="1"/>
  <c r="F92" i="1"/>
  <c r="D92" i="1"/>
  <c r="E78" i="1" l="1"/>
  <c r="F78" i="1"/>
  <c r="D78" i="1"/>
  <c r="E72" i="1"/>
  <c r="F72" i="1"/>
  <c r="D72" i="1"/>
  <c r="E39" i="1"/>
  <c r="F39" i="1"/>
  <c r="D39" i="1"/>
  <c r="E47" i="1" l="1"/>
  <c r="E104" i="1" s="1"/>
  <c r="F47" i="1" l="1"/>
  <c r="D47" i="1"/>
  <c r="D104" i="1" s="1"/>
  <c r="F104" i="1" l="1"/>
</calcChain>
</file>

<file path=xl/sharedStrings.xml><?xml version="1.0" encoding="utf-8"?>
<sst xmlns="http://schemas.openxmlformats.org/spreadsheetml/2006/main" count="258" uniqueCount="92">
  <si>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</si>
  <si>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</si>
  <si>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</si>
  <si>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</si>
  <si>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</si>
  <si>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</si>
  <si>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</si>
  <si>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</si>
  <si>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</si>
  <si>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</si>
  <si>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</si>
  <si>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</si>
  <si>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</si>
  <si>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</si>
  <si>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</si>
  <si>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</si>
  <si>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</si>
  <si>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</si>
  <si>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</si>
  <si>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</si>
  <si>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</si>
  <si>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</si>
  <si>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</si>
  <si>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</si>
  <si>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</si>
  <si>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</si>
  <si>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DHLGH / West Protocol Agreement - Financial Report 2023</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</si>
  <si>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</si>
  <si>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Galway City Council</t>
  </si>
  <si>
    <t>COPE Galway</t>
  </si>
  <si>
    <t>Tenancy Sustainment CBH</t>
  </si>
  <si>
    <t>Tenancy Sustainment CBH Extension</t>
  </si>
  <si>
    <t>Tenancy Sustainment CBH Plus</t>
  </si>
  <si>
    <t>Resettlement Supports</t>
  </si>
  <si>
    <t>Outreach</t>
  </si>
  <si>
    <t>Youth Homeless Service</t>
  </si>
  <si>
    <t>Galway Simon Community</t>
  </si>
  <si>
    <t>Resettlement Reconfiguration</t>
  </si>
  <si>
    <t>Tenancy Sustainment Service</t>
  </si>
  <si>
    <t>Homeless Prevention</t>
  </si>
  <si>
    <t>Housing First</t>
  </si>
  <si>
    <t>Galway Simon Community &amp; Cope Galway</t>
  </si>
  <si>
    <t>Galway, Mayo, Roscommon County Councils</t>
  </si>
  <si>
    <t>Galway County Council</t>
  </si>
  <si>
    <t>Tenancy Sustainment</t>
  </si>
  <si>
    <t xml:space="preserve">Threshold </t>
  </si>
  <si>
    <t>Peter McVerry</t>
  </si>
  <si>
    <t>Family Hub</t>
  </si>
  <si>
    <t>PMVT GCC STA Westside Modular Family Hub</t>
  </si>
  <si>
    <t>Peter McVerry Trust</t>
  </si>
  <si>
    <t>Fairgreen Hostel</t>
  </si>
  <si>
    <t>Osterley Lodge</t>
  </si>
  <si>
    <t>Rough Sleepers Cold Weather Response</t>
  </si>
  <si>
    <t xml:space="preserve">Emergency Accommodation Service at Abbey House </t>
  </si>
  <si>
    <t>Hotel</t>
  </si>
  <si>
    <t>B&amp;B</t>
  </si>
  <si>
    <t>Mayo County Council</t>
  </si>
  <si>
    <t>Other Emergency Accommodation with no supports</t>
  </si>
  <si>
    <t>Roscommon County Council</t>
  </si>
  <si>
    <t>Transitional Houses</t>
  </si>
  <si>
    <t>Men's High Support Long-Term Supported Accommodation (transitional)</t>
  </si>
  <si>
    <t>Women's Transitional Housing</t>
  </si>
  <si>
    <t>Cuan Mhuire</t>
  </si>
  <si>
    <t>Cuan Mhuire CLG</t>
  </si>
  <si>
    <t>Teach Mhuire, Galway</t>
  </si>
  <si>
    <t>Galway County - Long Term Supported Accommodation</t>
  </si>
  <si>
    <t>Galway Simon</t>
  </si>
  <si>
    <t>Galway County Youth Service</t>
  </si>
  <si>
    <t>Teach Na Coirbe Day Centre</t>
  </si>
  <si>
    <t>Galway Simon Bridge Resource Centre Ballinasloe</t>
  </si>
  <si>
    <t xml:space="preserve">Galway County Council </t>
  </si>
  <si>
    <t>Staff Officer - HAP Place Finder</t>
  </si>
  <si>
    <t>Tenancy Sustainment Officer - Grade 5</t>
  </si>
  <si>
    <t>Tenancy Sustainment Officer</t>
  </si>
  <si>
    <t>HAP Placefinder Officer</t>
  </si>
  <si>
    <t>Tenancy Sustainment Offier</t>
  </si>
  <si>
    <t>HAP Placefinder</t>
  </si>
  <si>
    <t>Homeless Prevention Outreach Officer - Grade 4</t>
  </si>
  <si>
    <t>Homeless Prevention and TS</t>
  </si>
  <si>
    <t>Regional Homeless Services Management</t>
  </si>
  <si>
    <t>Regional LAs</t>
  </si>
  <si>
    <t>Teach Na Coirbe</t>
  </si>
  <si>
    <t>Youth Housing Led Service</t>
  </si>
  <si>
    <t>Youth Rapid Resettlement Service</t>
  </si>
  <si>
    <t>Galway County CBH Tenacy Sustainment</t>
  </si>
  <si>
    <t>Galway County CBH TS</t>
  </si>
  <si>
    <t>Housing First Team</t>
  </si>
  <si>
    <t xml:space="preserve">Galway City Council </t>
  </si>
  <si>
    <t>Housing Led 2023 Tenancy Sustainment</t>
  </si>
  <si>
    <t>Student Accommodation Support</t>
  </si>
  <si>
    <t>Year Ending December 31 2023</t>
  </si>
  <si>
    <t>Other Emergency Accommodation with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</si>
</sst>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8">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7" xfId="0" applyFont="1" applyBorder="1" applyAlignment="1">
      <alignment horizontal="left"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0" fontId="5" fillId="0" borderId="4" xfId="0" applyFont="1" applyBorder="1" applyAlignment="1">
      <alignment horizontal="center" vertical="center" wrapText="1"/>
    </xf>
    <xf numFmtId="0" fontId="6" fillId="0" borderId="6" xfId="0" applyFont="1" applyBorder="1" applyAlignment="1">
      <alignment horizontal="left" vertical="center" wrapText="1"/>
    </xf>
    <xf numFmtId="164" fontId="6" fillId="0" borderId="7"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0" fontId="9" fillId="0" borderId="6" xfId="0" applyFont="1" applyBorder="1" applyAlignment="1">
      <alignment vertical="center" wrapText="1"/>
    </xf>
    <xf numFmtId="164" fontId="6" fillId="0" borderId="6"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1" xfId="1" applyNumberFormat="1" applyFont="1" applyFill="1" applyBorder="1" applyAlignment="1" applyProtection="1">
      <alignment horizontal="center" vertical="center"/>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15" xfId="0" applyFont="1" applyBorder="1" applyAlignment="1">
      <alignment horizontal="left" vertical="center" wrapText="1"/>
    </xf>
    <xf numFmtId="164" fontId="6" fillId="0" borderId="7" xfId="0" applyNumberFormat="1" applyFont="1" applyBorder="1" applyAlignment="1">
      <alignment horizontal="center" vertical="center" wrapText="1"/>
    </xf>
    <xf numFmtId="0" fontId="6" fillId="0" borderId="9" xfId="0" applyFont="1" applyBorder="1" applyAlignment="1">
      <alignment horizontal="left" vertical="center" wrapText="1"/>
    </xf>
    <xf numFmtId="6" fontId="6" fillId="0" borderId="6" xfId="0" applyNumberFormat="1" applyFont="1" applyBorder="1" applyAlignment="1">
      <alignment horizontal="center" vertical="center" wrapText="1"/>
    </xf>
    <xf numFmtId="0" fontId="6" fillId="0" borderId="0" xfId="0" applyFont="1" applyAlignment="1" applyProtection="1">
      <alignment wrapText="1"/>
      <protection locked="0"/>
    </xf>
    <xf numFmtId="0" fontId="4" fillId="0" borderId="15" xfId="0" applyFont="1" applyBorder="1" applyAlignment="1" applyProtection="1">
      <alignment wrapText="1"/>
      <protection locked="0"/>
    </xf>
    <xf numFmtId="164" fontId="6" fillId="0" borderId="0" xfId="0" applyNumberFormat="1" applyFont="1" applyAlignment="1" applyProtection="1">
      <alignment horizontal="center"/>
      <protection locked="0"/>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6" fillId="0" borderId="21" xfId="0" applyFont="1" applyBorder="1" applyAlignment="1">
      <alignment vertical="center" wrapText="1"/>
    </xf>
    <xf numFmtId="0" fontId="6" fillId="4" borderId="15" xfId="0" applyFont="1" applyFill="1" applyBorder="1" applyAlignment="1">
      <alignment horizontal="left" vertical="center" wrapText="1"/>
    </xf>
    <xf numFmtId="0" fontId="6" fillId="4" borderId="7" xfId="0" applyFont="1" applyFill="1" applyBorder="1" applyAlignment="1">
      <alignment horizontal="left" vertical="center" wrapText="1"/>
    </xf>
    <xf numFmtId="164" fontId="6" fillId="4" borderId="6" xfId="0" applyNumberFormat="1" applyFont="1" applyFill="1" applyBorder="1" applyAlignment="1">
      <alignment horizontal="center" vertical="center" wrapText="1"/>
    </xf>
    <xf numFmtId="0" fontId="6" fillId="4" borderId="10" xfId="0" applyFont="1" applyFill="1" applyBorder="1" applyAlignment="1">
      <alignment horizontal="left" vertical="center" wrapText="1"/>
    </xf>
    <xf numFmtId="14" fontId="6" fillId="0" borderId="15" xfId="0" applyNumberFormat="1" applyFont="1" applyBorder="1" applyAlignment="1" applyProtection="1">
      <alignment horizontal="right"/>
      <protection locked="0"/>
    </xf>
    <xf numFmtId="0" fontId="4" fillId="0" borderId="0" xfId="0" applyFont="1"/>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ousing.cloud.gov.ie/Homeless/2023/Financial%202023/TRACKERS/Copy%20of%20S10%20Tracker%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OPE PEA"/>
      <sheetName val="COPE General "/>
      <sheetName val="CWR"/>
      <sheetName val="Cuan Mhuire"/>
      <sheetName val="Galway Simon"/>
      <sheetName val="Threshold"/>
      <sheetName val="PMVT"/>
      <sheetName val="Galway County Council"/>
      <sheetName val="Mayo County Council"/>
      <sheetName val="Roscommon County Council"/>
      <sheetName val="Dublin City Council"/>
      <sheetName val="Housing 1st City"/>
      <sheetName val="Housing First West Region"/>
      <sheetName val="Mgt Services"/>
    </sheetNames>
    <sheetDataSet>
      <sheetData sheetId="0"/>
      <sheetData sheetId="1">
        <row r="12">
          <cell r="Q12">
            <v>455831.6556</v>
          </cell>
        </row>
        <row r="13">
          <cell r="Q13">
            <v>3342765.4743999997</v>
          </cell>
        </row>
      </sheetData>
      <sheetData sheetId="2">
        <row r="6">
          <cell r="M6">
            <v>543537.5</v>
          </cell>
        </row>
        <row r="7">
          <cell r="M7">
            <v>16277.75</v>
          </cell>
        </row>
        <row r="8">
          <cell r="M8">
            <v>236735.5</v>
          </cell>
        </row>
        <row r="9">
          <cell r="M9">
            <v>12000</v>
          </cell>
        </row>
        <row r="10">
          <cell r="M10">
            <v>162164.75</v>
          </cell>
        </row>
        <row r="11">
          <cell r="M11">
            <v>81804.73</v>
          </cell>
        </row>
        <row r="12">
          <cell r="M12">
            <v>12351</v>
          </cell>
        </row>
        <row r="16">
          <cell r="M16">
            <v>502023.75</v>
          </cell>
        </row>
        <row r="17">
          <cell r="M17">
            <v>266141.25</v>
          </cell>
        </row>
        <row r="20">
          <cell r="M20">
            <v>103162.08</v>
          </cell>
        </row>
        <row r="23">
          <cell r="M23">
            <v>39724</v>
          </cell>
        </row>
        <row r="24">
          <cell r="M24">
            <v>108549</v>
          </cell>
        </row>
        <row r="30">
          <cell r="M30">
            <v>22213.13</v>
          </cell>
        </row>
        <row r="32">
          <cell r="M32">
            <v>689552.75</v>
          </cell>
        </row>
        <row r="36">
          <cell r="M36">
            <v>2400</v>
          </cell>
        </row>
      </sheetData>
      <sheetData sheetId="3">
        <row r="5">
          <cell r="N5">
            <v>336538.7</v>
          </cell>
        </row>
      </sheetData>
      <sheetData sheetId="4">
        <row r="13">
          <cell r="C13">
            <v>46612.27</v>
          </cell>
        </row>
      </sheetData>
      <sheetData sheetId="5">
        <row r="6">
          <cell r="N6">
            <v>221993.75</v>
          </cell>
        </row>
        <row r="8">
          <cell r="N8">
            <v>81656.3</v>
          </cell>
        </row>
        <row r="10">
          <cell r="N10">
            <v>102976.35</v>
          </cell>
        </row>
        <row r="12">
          <cell r="N12">
            <v>148008</v>
          </cell>
        </row>
        <row r="13">
          <cell r="N13">
            <v>3036</v>
          </cell>
        </row>
        <row r="15">
          <cell r="N15">
            <v>76704.649999999994</v>
          </cell>
        </row>
        <row r="16">
          <cell r="N16">
            <v>51420.2</v>
          </cell>
        </row>
        <row r="17">
          <cell r="N17">
            <v>59228.5</v>
          </cell>
        </row>
        <row r="18">
          <cell r="N18">
            <v>83978.7</v>
          </cell>
        </row>
        <row r="21">
          <cell r="N21">
            <v>745367.2</v>
          </cell>
        </row>
        <row r="24">
          <cell r="N24">
            <v>134960.15</v>
          </cell>
        </row>
        <row r="25">
          <cell r="N25">
            <v>74846.588999999993</v>
          </cell>
        </row>
      </sheetData>
      <sheetData sheetId="6">
        <row r="18">
          <cell r="C18">
            <v>157396</v>
          </cell>
        </row>
      </sheetData>
      <sheetData sheetId="7">
        <row r="17">
          <cell r="C17">
            <v>534062.66</v>
          </cell>
        </row>
      </sheetData>
      <sheetData sheetId="8">
        <row r="8">
          <cell r="N8">
            <v>52000</v>
          </cell>
        </row>
        <row r="10">
          <cell r="N10">
            <v>64229.67</v>
          </cell>
        </row>
        <row r="12">
          <cell r="N12">
            <v>57174.6</v>
          </cell>
        </row>
        <row r="14">
          <cell r="N14">
            <v>158596.95000000001</v>
          </cell>
        </row>
        <row r="16">
          <cell r="N16">
            <v>106766.35</v>
          </cell>
        </row>
        <row r="20">
          <cell r="N20">
            <v>1081615.81</v>
          </cell>
        </row>
        <row r="23">
          <cell r="N23">
            <v>103059.12</v>
          </cell>
        </row>
        <row r="24">
          <cell r="N24">
            <v>99498.2</v>
          </cell>
        </row>
        <row r="27">
          <cell r="N27">
            <v>107083.87</v>
          </cell>
        </row>
        <row r="31">
          <cell r="N31">
            <v>50000</v>
          </cell>
        </row>
        <row r="32">
          <cell r="N32">
            <v>50746</v>
          </cell>
        </row>
        <row r="35">
          <cell r="N35">
            <v>40000</v>
          </cell>
        </row>
      </sheetData>
      <sheetData sheetId="9">
        <row r="6">
          <cell r="K6">
            <v>32034.23</v>
          </cell>
        </row>
        <row r="7">
          <cell r="K7">
            <v>51648.26</v>
          </cell>
        </row>
        <row r="8">
          <cell r="K8">
            <v>1409960.5</v>
          </cell>
        </row>
        <row r="13">
          <cell r="K13">
            <v>55955.009999999995</v>
          </cell>
        </row>
        <row r="14">
          <cell r="K14">
            <v>49899.98</v>
          </cell>
        </row>
      </sheetData>
      <sheetData sheetId="10">
        <row r="6">
          <cell r="J6">
            <v>88710</v>
          </cell>
        </row>
        <row r="8">
          <cell r="J8">
            <v>143710.63</v>
          </cell>
        </row>
        <row r="10">
          <cell r="J10">
            <v>4149.72</v>
          </cell>
        </row>
        <row r="13">
          <cell r="J13">
            <v>53169.51</v>
          </cell>
        </row>
        <row r="14">
          <cell r="J14">
            <v>31.95</v>
          </cell>
        </row>
      </sheetData>
      <sheetData sheetId="11"/>
      <sheetData sheetId="12">
        <row r="21">
          <cell r="C21">
            <v>346305.34</v>
          </cell>
        </row>
      </sheetData>
      <sheetData sheetId="13">
        <row r="22">
          <cell r="C22">
            <v>204046.55000000002</v>
          </cell>
        </row>
      </sheetData>
      <sheetData sheetId="14">
        <row r="5">
          <cell r="K5">
            <v>49999.999999999993</v>
          </cell>
        </row>
        <row r="6">
          <cell r="K6">
            <v>52500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8"/>
  <sheetViews>
    <sheetView tabSelected="1" zoomScale="98" zoomScaleNormal="98" workbookViewId="0">
      <selection activeCell="D4" sqref="D4"/>
    </sheetView>
  </sheetViews>
  <sheetFormatPr defaultColWidth="9.08984375" defaultRowHeight="14.5" x14ac:dyDescent="0.35"/>
  <cols>
    <col min="1" max="1" width="40.54296875" customWidth="1"/>
    <col min="2" max="2" width="47.90625" customWidth="1"/>
    <col min="3" max="3" width="38" customWidth="1"/>
    <col min="4" max="6" width="21.08984375" customWidth="1"/>
  </cols>
  <sheetData>
    <row r="1" spans="1:6" ht="44.25" customHeight="1" thickBot="1" x14ac:dyDescent="0.5">
      <c r="A1" s="62"/>
      <c r="B1" s="63"/>
      <c r="C1" s="64"/>
      <c r="D1" s="26"/>
      <c r="E1" s="1"/>
      <c r="F1" s="1"/>
    </row>
    <row r="2" spans="1:6" ht="12.75" customHeight="1" x14ac:dyDescent="0.35">
      <c r="A2" s="68" t="s">
        <v>0</v>
      </c>
      <c r="B2" s="68"/>
    </row>
    <row r="3" spans="1:6" ht="12.75" customHeight="1" x14ac:dyDescent="0.35">
      <c r="A3" s="68"/>
      <c r="B3" s="68"/>
    </row>
    <row r="4" spans="1:6" ht="12.75" customHeight="1" x14ac:dyDescent="0.35"/>
    <row r="5" spans="1:6" ht="12.75" customHeight="1" x14ac:dyDescent="0.35">
      <c r="A5" s="69" t="s">
        <v>26</v>
      </c>
      <c r="B5" s="69"/>
      <c r="C5" s="69"/>
      <c r="D5" s="69"/>
    </row>
    <row r="6" spans="1:6" ht="12.75" customHeight="1" thickBot="1" x14ac:dyDescent="0.4">
      <c r="B6" s="59" t="s">
        <v>90</v>
      </c>
    </row>
    <row r="7" spans="1:6" ht="18.899999999999999" customHeight="1" thickBot="1" x14ac:dyDescent="0.4">
      <c r="A7" s="65" t="s">
        <v>1</v>
      </c>
      <c r="B7" s="66"/>
      <c r="C7" s="66"/>
      <c r="D7" s="66"/>
      <c r="E7" s="66"/>
      <c r="F7" s="67"/>
    </row>
    <row r="8" spans="1:6" ht="54.9" customHeight="1" thickBot="1" x14ac:dyDescent="0.4">
      <c r="A8" s="2" t="s">
        <v>2</v>
      </c>
      <c r="B8" s="27" t="s">
        <v>21</v>
      </c>
      <c r="C8" s="2" t="s">
        <v>4</v>
      </c>
      <c r="D8" s="3" t="s">
        <v>25</v>
      </c>
      <c r="E8" s="8" t="s">
        <v>5</v>
      </c>
      <c r="F8" s="3" t="s">
        <v>6</v>
      </c>
    </row>
    <row r="9" spans="1:6" ht="17.149999999999999" customHeight="1" x14ac:dyDescent="0.35">
      <c r="A9" s="50" t="s">
        <v>28</v>
      </c>
      <c r="B9" s="28" t="s">
        <v>81</v>
      </c>
      <c r="C9" s="52" t="s">
        <v>29</v>
      </c>
      <c r="D9" s="29">
        <v>528935</v>
      </c>
      <c r="E9" s="42"/>
      <c r="F9" s="42">
        <f>SUM('[1]COPE General '!M6:M7)</f>
        <v>559815.25</v>
      </c>
    </row>
    <row r="10" spans="1:6" ht="15.9" customHeight="1" x14ac:dyDescent="0.35">
      <c r="A10" s="50" t="s">
        <v>28</v>
      </c>
      <c r="B10" s="52" t="s">
        <v>30</v>
      </c>
      <c r="C10" s="50" t="s">
        <v>29</v>
      </c>
      <c r="D10" s="29">
        <v>225115</v>
      </c>
      <c r="E10" s="42"/>
      <c r="F10" s="42">
        <f>SUM('[1]COPE General '!M8)</f>
        <v>236735.5</v>
      </c>
    </row>
    <row r="11" spans="1:6" ht="15.9" customHeight="1" x14ac:dyDescent="0.35">
      <c r="A11" s="50" t="s">
        <v>28</v>
      </c>
      <c r="B11" s="52" t="s">
        <v>31</v>
      </c>
      <c r="C11" s="50" t="s">
        <v>29</v>
      </c>
      <c r="D11" s="29">
        <v>39724</v>
      </c>
      <c r="E11" s="42"/>
      <c r="F11" s="42">
        <f>SUM('[1]COPE General '!M23)</f>
        <v>39724</v>
      </c>
    </row>
    <row r="12" spans="1:6" ht="15.9" customHeight="1" x14ac:dyDescent="0.35">
      <c r="A12" s="50" t="s">
        <v>28</v>
      </c>
      <c r="B12" s="52" t="s">
        <v>32</v>
      </c>
      <c r="C12" s="50" t="s">
        <v>29</v>
      </c>
      <c r="D12" s="29">
        <v>108549</v>
      </c>
      <c r="E12" s="42"/>
      <c r="F12" s="42">
        <f>SUM('[1]COPE General '!M24)</f>
        <v>108549</v>
      </c>
    </row>
    <row r="13" spans="1:6" ht="16.5" customHeight="1" x14ac:dyDescent="0.35">
      <c r="A13" s="50" t="s">
        <v>28</v>
      </c>
      <c r="B13" s="52" t="s">
        <v>33</v>
      </c>
      <c r="C13" s="53" t="s">
        <v>29</v>
      </c>
      <c r="D13" s="29">
        <v>12000</v>
      </c>
      <c r="E13" s="42"/>
      <c r="F13" s="42">
        <f>SUM('[1]COPE General '!M9)</f>
        <v>12000</v>
      </c>
    </row>
    <row r="14" spans="1:6" ht="15.9" customHeight="1" x14ac:dyDescent="0.35">
      <c r="A14" s="50" t="s">
        <v>28</v>
      </c>
      <c r="B14" s="52" t="s">
        <v>33</v>
      </c>
      <c r="C14" s="52" t="s">
        <v>29</v>
      </c>
      <c r="D14" s="29">
        <v>160351</v>
      </c>
      <c r="E14" s="42"/>
      <c r="F14" s="42">
        <f>SUM('[1]COPE General '!M10)</f>
        <v>162164.75</v>
      </c>
    </row>
    <row r="15" spans="1:6" ht="16.5" customHeight="1" x14ac:dyDescent="0.35">
      <c r="A15" s="50" t="s">
        <v>28</v>
      </c>
      <c r="B15" s="52" t="s">
        <v>34</v>
      </c>
      <c r="C15" s="52" t="s">
        <v>29</v>
      </c>
      <c r="D15" s="29">
        <v>81805</v>
      </c>
      <c r="E15" s="42"/>
      <c r="F15" s="42">
        <f>SUM('[1]COPE General '!M11)</f>
        <v>81804.73</v>
      </c>
    </row>
    <row r="16" spans="1:6" ht="17.149999999999999" customHeight="1" x14ac:dyDescent="0.35">
      <c r="A16" s="50" t="s">
        <v>28</v>
      </c>
      <c r="B16" s="52" t="s">
        <v>35</v>
      </c>
      <c r="C16" s="52" t="s">
        <v>36</v>
      </c>
      <c r="D16" s="29">
        <v>206355</v>
      </c>
      <c r="E16" s="42"/>
      <c r="F16" s="42">
        <f>SUM('[1]Galway Simon'!N6)</f>
        <v>221993.75</v>
      </c>
    </row>
    <row r="17" spans="1:6" ht="16.5" customHeight="1" x14ac:dyDescent="0.35">
      <c r="A17" s="50" t="s">
        <v>28</v>
      </c>
      <c r="B17" s="52" t="s">
        <v>37</v>
      </c>
      <c r="C17" s="52" t="s">
        <v>36</v>
      </c>
      <c r="D17" s="29">
        <v>100226</v>
      </c>
      <c r="E17" s="42"/>
      <c r="F17" s="42">
        <f>SUM('[1]Galway Simon'!N12:N13)</f>
        <v>151044</v>
      </c>
    </row>
    <row r="18" spans="1:6" ht="15.9" customHeight="1" x14ac:dyDescent="0.35">
      <c r="A18" s="50" t="s">
        <v>28</v>
      </c>
      <c r="B18" s="52" t="s">
        <v>38</v>
      </c>
      <c r="C18" s="52" t="s">
        <v>36</v>
      </c>
      <c r="D18" s="29">
        <v>75886</v>
      </c>
      <c r="E18" s="42"/>
      <c r="F18" s="42">
        <f>SUM('[1]Galway Simon'!N8)</f>
        <v>81656.3</v>
      </c>
    </row>
    <row r="19" spans="1:6" ht="17.149999999999999" customHeight="1" x14ac:dyDescent="0.35">
      <c r="A19" s="50" t="s">
        <v>28</v>
      </c>
      <c r="B19" s="52" t="s">
        <v>39</v>
      </c>
      <c r="C19" s="52" t="s">
        <v>36</v>
      </c>
      <c r="D19" s="29">
        <v>71293</v>
      </c>
      <c r="E19" s="42"/>
      <c r="F19" s="42">
        <f>SUM('[1]Galway Simon'!N15)</f>
        <v>76704.649999999994</v>
      </c>
    </row>
    <row r="20" spans="1:6" ht="30" customHeight="1" x14ac:dyDescent="0.35">
      <c r="A20" s="50" t="s">
        <v>28</v>
      </c>
      <c r="B20" s="52" t="s">
        <v>40</v>
      </c>
      <c r="C20" s="52" t="s">
        <v>41</v>
      </c>
      <c r="D20" s="29">
        <v>330405</v>
      </c>
      <c r="E20" s="42"/>
      <c r="F20" s="42">
        <f>SUM('[1]Housing 1st City'!C21)</f>
        <v>346305.34</v>
      </c>
    </row>
    <row r="21" spans="1:6" ht="26.15" customHeight="1" x14ac:dyDescent="0.35">
      <c r="A21" s="50" t="s">
        <v>42</v>
      </c>
      <c r="B21" s="52" t="s">
        <v>40</v>
      </c>
      <c r="C21" s="52" t="s">
        <v>41</v>
      </c>
      <c r="D21" s="29">
        <v>194208</v>
      </c>
      <c r="E21" s="42"/>
      <c r="F21" s="42">
        <f>SUM('[1]Housing First West Region'!C22)</f>
        <v>204046.55000000002</v>
      </c>
    </row>
    <row r="22" spans="1:6" ht="16.5" customHeight="1" x14ac:dyDescent="0.35">
      <c r="A22" s="50" t="s">
        <v>43</v>
      </c>
      <c r="B22" s="52" t="s">
        <v>44</v>
      </c>
      <c r="C22" s="52" t="s">
        <v>29</v>
      </c>
      <c r="D22" s="29">
        <v>55000</v>
      </c>
      <c r="E22" s="42"/>
      <c r="F22" s="42">
        <f>SUM('[1]Galway County Council'!N8)</f>
        <v>52000</v>
      </c>
    </row>
    <row r="23" spans="1:6" ht="17.149999999999999" customHeight="1" x14ac:dyDescent="0.35">
      <c r="A23" s="51" t="s">
        <v>28</v>
      </c>
      <c r="B23" s="51" t="s">
        <v>39</v>
      </c>
      <c r="C23" s="51" t="s">
        <v>45</v>
      </c>
      <c r="D23" s="44">
        <v>157396</v>
      </c>
      <c r="E23" s="42"/>
      <c r="F23" s="42">
        <f>SUM([1]Threshold!C18)</f>
        <v>157396</v>
      </c>
    </row>
    <row r="24" spans="1:6" ht="17.149999999999999" customHeight="1" x14ac:dyDescent="0.35">
      <c r="A24" s="33" t="s">
        <v>28</v>
      </c>
      <c r="B24" s="9" t="s">
        <v>35</v>
      </c>
      <c r="C24" s="9" t="s">
        <v>36</v>
      </c>
      <c r="D24" s="29">
        <v>48404</v>
      </c>
      <c r="E24" s="42"/>
      <c r="F24" s="42">
        <f>SUM('[1]Galway Simon'!N16)</f>
        <v>51420.2</v>
      </c>
    </row>
    <row r="25" spans="1:6" ht="17.149999999999999" customHeight="1" x14ac:dyDescent="0.35">
      <c r="A25" s="43" t="s">
        <v>28</v>
      </c>
      <c r="B25" s="4" t="s">
        <v>82</v>
      </c>
      <c r="C25" s="40" t="s">
        <v>36</v>
      </c>
      <c r="D25" s="29">
        <v>55110</v>
      </c>
      <c r="E25" s="42"/>
      <c r="F25" s="42">
        <f>SUM('[1]Galway Simon'!N17)</f>
        <v>59228.5</v>
      </c>
    </row>
    <row r="26" spans="1:6" ht="17.399999999999999" customHeight="1" x14ac:dyDescent="0.35">
      <c r="A26" s="40" t="s">
        <v>28</v>
      </c>
      <c r="B26" s="4" t="s">
        <v>83</v>
      </c>
      <c r="C26" s="40" t="s">
        <v>36</v>
      </c>
      <c r="D26" s="29">
        <v>78114</v>
      </c>
      <c r="E26" s="42"/>
      <c r="F26" s="42">
        <f>SUM('[1]Galway Simon'!N18)</f>
        <v>83978.7</v>
      </c>
    </row>
    <row r="27" spans="1:6" ht="17.149999999999999" customHeight="1" x14ac:dyDescent="0.35">
      <c r="A27" s="43" t="s">
        <v>43</v>
      </c>
      <c r="B27" s="4" t="s">
        <v>44</v>
      </c>
      <c r="C27" s="4" t="s">
        <v>46</v>
      </c>
      <c r="D27" s="29">
        <v>94000</v>
      </c>
      <c r="E27" s="42"/>
      <c r="F27" s="42">
        <f>SUM('[1]Galway County Council'!N10)</f>
        <v>64229.67</v>
      </c>
    </row>
    <row r="28" spans="1:6" ht="22.4" customHeight="1" x14ac:dyDescent="0.35">
      <c r="A28" s="54" t="s">
        <v>43</v>
      </c>
      <c r="B28" s="55" t="s">
        <v>85</v>
      </c>
      <c r="C28" s="55" t="s">
        <v>66</v>
      </c>
      <c r="D28" s="56">
        <v>53262</v>
      </c>
      <c r="E28" s="42"/>
      <c r="F28" s="42">
        <f>SUM('[1]Galway County Council'!N12)</f>
        <v>57174.6</v>
      </c>
    </row>
    <row r="29" spans="1:6" ht="22.4" customHeight="1" x14ac:dyDescent="0.35">
      <c r="A29" s="54" t="s">
        <v>43</v>
      </c>
      <c r="B29" s="55" t="s">
        <v>67</v>
      </c>
      <c r="C29" s="57" t="s">
        <v>66</v>
      </c>
      <c r="D29" s="56">
        <v>148159</v>
      </c>
      <c r="E29" s="42"/>
      <c r="F29" s="42">
        <f>SUM('[1]Galway County Council'!N14)</f>
        <v>158596.95000000001</v>
      </c>
    </row>
    <row r="30" spans="1:6" ht="22.4" customHeight="1" x14ac:dyDescent="0.35">
      <c r="A30" s="54" t="s">
        <v>43</v>
      </c>
      <c r="B30" s="55" t="s">
        <v>84</v>
      </c>
      <c r="C30" s="55" t="s">
        <v>36</v>
      </c>
      <c r="D30" s="56">
        <v>99547</v>
      </c>
      <c r="E30" s="42"/>
      <c r="F30" s="42">
        <f>SUM('[1]Galway County Council'!N16)</f>
        <v>106766.35</v>
      </c>
    </row>
    <row r="31" spans="1:6" ht="22.4" customHeight="1" x14ac:dyDescent="0.35">
      <c r="A31" s="54" t="s">
        <v>28</v>
      </c>
      <c r="B31" s="55" t="s">
        <v>88</v>
      </c>
      <c r="C31" s="57" t="s">
        <v>36</v>
      </c>
      <c r="D31" s="56">
        <v>95947</v>
      </c>
      <c r="E31" s="42"/>
      <c r="F31" s="42">
        <f>SUM('[1]Galway Simon'!N10)</f>
        <v>102976.35</v>
      </c>
    </row>
    <row r="32" spans="1:6" ht="22.4" customHeight="1" x14ac:dyDescent="0.35">
      <c r="A32" s="54" t="s">
        <v>28</v>
      </c>
      <c r="B32" s="55" t="s">
        <v>89</v>
      </c>
      <c r="C32" s="57" t="s">
        <v>29</v>
      </c>
      <c r="D32" s="56">
        <v>12351</v>
      </c>
      <c r="E32" s="42"/>
      <c r="F32" s="42">
        <f>SUM('[1]COPE General '!M12)</f>
        <v>12351</v>
      </c>
    </row>
    <row r="33" spans="1:11" ht="15" customHeight="1" x14ac:dyDescent="0.35">
      <c r="A33" s="70" t="s">
        <v>7</v>
      </c>
      <c r="B33" s="71"/>
      <c r="C33" s="72"/>
      <c r="D33" s="7">
        <f>SUM(D9:D32)</f>
        <v>3032142</v>
      </c>
      <c r="E33" s="7">
        <f>SUM(E9:E32)</f>
        <v>0</v>
      </c>
      <c r="F33" s="7">
        <f>SUM(F9:F32)</f>
        <v>3188662.1400000006</v>
      </c>
    </row>
    <row r="34" spans="1:11" ht="12.75" customHeight="1" thickBot="1" x14ac:dyDescent="0.4"/>
    <row r="35" spans="1:11" ht="18.899999999999999" customHeight="1" thickBot="1" x14ac:dyDescent="0.4">
      <c r="A35" s="65" t="s">
        <v>8</v>
      </c>
      <c r="B35" s="66"/>
      <c r="C35" s="66"/>
      <c r="D35" s="66"/>
      <c r="E35" s="66"/>
      <c r="F35" s="67"/>
    </row>
    <row r="36" spans="1:11" ht="54.65" customHeight="1" thickBot="1" x14ac:dyDescent="0.4">
      <c r="A36" s="2" t="s">
        <v>2</v>
      </c>
      <c r="B36" s="2" t="s">
        <v>22</v>
      </c>
      <c r="C36" s="2" t="s">
        <v>4</v>
      </c>
      <c r="D36" s="3" t="s">
        <v>25</v>
      </c>
      <c r="E36" s="8" t="s">
        <v>5</v>
      </c>
      <c r="F36" s="3" t="s">
        <v>6</v>
      </c>
      <c r="K36" t="s">
        <v>9</v>
      </c>
    </row>
    <row r="37" spans="1:11" ht="16.5" customHeight="1" x14ac:dyDescent="0.35">
      <c r="A37" s="30" t="s">
        <v>28</v>
      </c>
      <c r="B37" s="31" t="s">
        <v>47</v>
      </c>
      <c r="C37" s="4" t="s">
        <v>29</v>
      </c>
      <c r="D37" s="32">
        <v>675903</v>
      </c>
      <c r="E37" s="6"/>
      <c r="F37" s="6">
        <f>SUM('[1]COPE General '!M32)</f>
        <v>689552.75</v>
      </c>
    </row>
    <row r="38" spans="1:11" ht="15.9" customHeight="1" x14ac:dyDescent="0.35">
      <c r="A38" s="40" t="s">
        <v>28</v>
      </c>
      <c r="B38" s="43" t="s">
        <v>48</v>
      </c>
      <c r="C38" s="4" t="s">
        <v>49</v>
      </c>
      <c r="D38" s="29">
        <v>519011</v>
      </c>
      <c r="E38" s="6"/>
      <c r="F38" s="6">
        <f>SUM([1]PMVT!C17)</f>
        <v>534062.66</v>
      </c>
    </row>
    <row r="39" spans="1:11" ht="15" customHeight="1" x14ac:dyDescent="0.35">
      <c r="A39" s="70" t="s">
        <v>7</v>
      </c>
      <c r="B39" s="71"/>
      <c r="C39" s="72"/>
      <c r="D39" s="7">
        <f>SUM(D37:D38)</f>
        <v>1194914</v>
      </c>
      <c r="E39" s="7">
        <f>SUM(E37:E38)</f>
        <v>0</v>
      </c>
      <c r="F39" s="7">
        <f>SUM(F37:F38)</f>
        <v>1223615.4100000001</v>
      </c>
    </row>
    <row r="40" spans="1:11" ht="12.75" customHeight="1" thickBot="1" x14ac:dyDescent="0.4"/>
    <row r="41" spans="1:11" ht="18.899999999999999" customHeight="1" thickBot="1" x14ac:dyDescent="0.4">
      <c r="A41" s="65" t="s">
        <v>10</v>
      </c>
      <c r="B41" s="66"/>
      <c r="C41" s="66"/>
      <c r="D41" s="66"/>
      <c r="E41" s="66"/>
      <c r="F41" s="67"/>
    </row>
    <row r="42" spans="1:11" ht="53.4" customHeight="1" thickBot="1" x14ac:dyDescent="0.4">
      <c r="A42" s="2" t="s">
        <v>2</v>
      </c>
      <c r="B42" s="2" t="s">
        <v>22</v>
      </c>
      <c r="C42" s="2" t="s">
        <v>4</v>
      </c>
      <c r="D42" s="3" t="s">
        <v>25</v>
      </c>
      <c r="E42" s="8" t="s">
        <v>5</v>
      </c>
      <c r="F42" s="3" t="s">
        <v>6</v>
      </c>
    </row>
    <row r="43" spans="1:11" ht="16.5" customHeight="1" x14ac:dyDescent="0.35">
      <c r="A43" s="30" t="s">
        <v>28</v>
      </c>
      <c r="B43" s="31" t="s">
        <v>50</v>
      </c>
      <c r="C43" s="31" t="s">
        <v>29</v>
      </c>
      <c r="D43" s="10">
        <v>497306</v>
      </c>
      <c r="E43" s="6"/>
      <c r="F43" s="6">
        <f>SUM('[1]COPE General '!M16)</f>
        <v>502023.75</v>
      </c>
    </row>
    <row r="44" spans="1:11" ht="17.149999999999999" customHeight="1" x14ac:dyDescent="0.35">
      <c r="A44" s="33" t="s">
        <v>28</v>
      </c>
      <c r="B44" s="9" t="s">
        <v>51</v>
      </c>
      <c r="C44" s="9" t="s">
        <v>29</v>
      </c>
      <c r="D44" s="10">
        <v>263739</v>
      </c>
      <c r="E44" s="6"/>
      <c r="F44" s="6">
        <f>SUM('[1]COPE General '!M17)</f>
        <v>266141.25</v>
      </c>
    </row>
    <row r="45" spans="1:11" ht="17.149999999999999" customHeight="1" x14ac:dyDescent="0.35">
      <c r="A45" s="33" t="s">
        <v>28</v>
      </c>
      <c r="B45" s="9" t="s">
        <v>52</v>
      </c>
      <c r="C45" s="9" t="s">
        <v>29</v>
      </c>
      <c r="D45" s="10">
        <v>800000</v>
      </c>
      <c r="E45" s="6"/>
      <c r="F45" s="6">
        <f>SUM([1]CWR!N5)</f>
        <v>336538.7</v>
      </c>
    </row>
    <row r="46" spans="1:11" ht="27" customHeight="1" x14ac:dyDescent="0.35">
      <c r="A46" s="33" t="s">
        <v>28</v>
      </c>
      <c r="B46" s="9" t="s">
        <v>53</v>
      </c>
      <c r="C46" s="9" t="s">
        <v>36</v>
      </c>
      <c r="D46" s="10">
        <v>694444</v>
      </c>
      <c r="E46" s="6"/>
      <c r="F46" s="6">
        <f>SUM('[1]Galway Simon'!N21)</f>
        <v>745367.2</v>
      </c>
    </row>
    <row r="47" spans="1:11" ht="15" customHeight="1" x14ac:dyDescent="0.35">
      <c r="A47" s="70" t="s">
        <v>7</v>
      </c>
      <c r="B47" s="71"/>
      <c r="C47" s="72"/>
      <c r="D47" s="7">
        <f>SUM(D43:D46)</f>
        <v>2255489</v>
      </c>
      <c r="E47" s="7">
        <f>SUM(E43:E46)</f>
        <v>0</v>
      </c>
      <c r="F47" s="7">
        <f>SUM(F43:F46)</f>
        <v>1850070.9</v>
      </c>
    </row>
    <row r="48" spans="1:11" ht="12.75" customHeight="1" thickBot="1" x14ac:dyDescent="0.4">
      <c r="A48" s="11"/>
      <c r="B48" s="11"/>
      <c r="C48" s="11"/>
      <c r="D48" s="12"/>
      <c r="E48" s="12"/>
      <c r="F48" s="12"/>
    </row>
    <row r="49" spans="1:6" ht="18.899999999999999" customHeight="1" thickBot="1" x14ac:dyDescent="0.4">
      <c r="A49" s="65" t="s">
        <v>11</v>
      </c>
      <c r="B49" s="66"/>
      <c r="C49" s="66"/>
      <c r="D49" s="66"/>
      <c r="E49" s="66"/>
      <c r="F49" s="67"/>
    </row>
    <row r="50" spans="1:6" ht="55.5" customHeight="1" thickBot="1" x14ac:dyDescent="0.4">
      <c r="A50" s="2" t="s">
        <v>2</v>
      </c>
      <c r="B50" s="2" t="s">
        <v>23</v>
      </c>
      <c r="C50" s="2" t="s">
        <v>24</v>
      </c>
      <c r="D50" s="3" t="s">
        <v>25</v>
      </c>
      <c r="E50" s="8" t="s">
        <v>5</v>
      </c>
      <c r="F50" s="3" t="s">
        <v>6</v>
      </c>
    </row>
    <row r="51" spans="1:6" ht="16.5" customHeight="1" x14ac:dyDescent="0.35">
      <c r="A51" s="34" t="s">
        <v>28</v>
      </c>
      <c r="B51" s="35" t="s">
        <v>54</v>
      </c>
      <c r="C51" s="9" t="s">
        <v>54</v>
      </c>
      <c r="D51" s="36">
        <v>1200000</v>
      </c>
      <c r="E51" s="6"/>
      <c r="F51" s="6">
        <f>SUM('[1]COPE PEA'!Q12)</f>
        <v>455831.6556</v>
      </c>
    </row>
    <row r="52" spans="1:6" ht="15.9" customHeight="1" x14ac:dyDescent="0.35">
      <c r="A52" s="37" t="s">
        <v>28</v>
      </c>
      <c r="B52" s="38" t="s">
        <v>55</v>
      </c>
      <c r="C52" s="9" t="s">
        <v>55</v>
      </c>
      <c r="D52" s="39">
        <v>3600000</v>
      </c>
      <c r="E52" s="6"/>
      <c r="F52" s="6">
        <f>SUM('[1]COPE PEA'!Q13)</f>
        <v>3342765.4743999997</v>
      </c>
    </row>
    <row r="53" spans="1:6" ht="16.5" customHeight="1" x14ac:dyDescent="0.35">
      <c r="A53" s="37" t="s">
        <v>43</v>
      </c>
      <c r="B53" s="38" t="s">
        <v>55</v>
      </c>
      <c r="C53" s="9" t="s">
        <v>55</v>
      </c>
      <c r="D53" s="39">
        <v>1250000</v>
      </c>
      <c r="E53" s="6"/>
      <c r="F53" s="6">
        <f>SUM('[1]Galway County Council'!N20)</f>
        <v>1081615.81</v>
      </c>
    </row>
    <row r="54" spans="1:6" ht="27" customHeight="1" x14ac:dyDescent="0.35">
      <c r="A54" s="37" t="s">
        <v>56</v>
      </c>
      <c r="B54" s="38" t="s">
        <v>57</v>
      </c>
      <c r="C54" s="9" t="s">
        <v>57</v>
      </c>
      <c r="D54" s="39">
        <v>30000</v>
      </c>
      <c r="E54" s="6"/>
      <c r="F54" s="6">
        <f>SUM('[1]Mayo County Council'!K7)</f>
        <v>51648.26</v>
      </c>
    </row>
    <row r="55" spans="1:6" ht="26.4" customHeight="1" x14ac:dyDescent="0.35">
      <c r="A55" s="37" t="s">
        <v>56</v>
      </c>
      <c r="B55" s="38" t="s">
        <v>57</v>
      </c>
      <c r="C55" s="9" t="s">
        <v>57</v>
      </c>
      <c r="D55" s="39">
        <v>35000</v>
      </c>
      <c r="E55" s="6"/>
      <c r="F55" s="6">
        <f>SUM('[1]Mayo County Council'!K6)</f>
        <v>32034.23</v>
      </c>
    </row>
    <row r="56" spans="1:6" ht="15.9" customHeight="1" x14ac:dyDescent="0.35">
      <c r="A56" s="37" t="s">
        <v>56</v>
      </c>
      <c r="B56" s="38" t="s">
        <v>54</v>
      </c>
      <c r="C56" s="9" t="s">
        <v>54</v>
      </c>
      <c r="D56" s="39">
        <v>800000</v>
      </c>
      <c r="E56" s="6"/>
      <c r="F56" s="6">
        <f>SUM('[1]Mayo County Council'!K8)</f>
        <v>1409960.5</v>
      </c>
    </row>
    <row r="57" spans="1:6" ht="17.149999999999999" customHeight="1" x14ac:dyDescent="0.35">
      <c r="A57" s="37" t="s">
        <v>58</v>
      </c>
      <c r="B57" s="38" t="s">
        <v>54</v>
      </c>
      <c r="C57" s="9" t="s">
        <v>54</v>
      </c>
      <c r="D57" s="39">
        <v>5000</v>
      </c>
      <c r="E57" s="6"/>
      <c r="F57" s="6">
        <f>SUM('[1]Roscommon County Council'!J6)</f>
        <v>88710</v>
      </c>
    </row>
    <row r="58" spans="1:6" ht="16.5" customHeight="1" x14ac:dyDescent="0.35">
      <c r="A58" s="37" t="s">
        <v>58</v>
      </c>
      <c r="B58" s="38" t="s">
        <v>55</v>
      </c>
      <c r="C58" s="9" t="s">
        <v>55</v>
      </c>
      <c r="D58" s="39">
        <v>182212.24</v>
      </c>
      <c r="E58" s="6"/>
      <c r="F58" s="6">
        <f>SUM('[1]Roscommon County Council'!J8)</f>
        <v>143710.63</v>
      </c>
    </row>
    <row r="59" spans="1:6" ht="27" customHeight="1" x14ac:dyDescent="0.35">
      <c r="A59" s="37" t="s">
        <v>58</v>
      </c>
      <c r="B59" s="38" t="s">
        <v>57</v>
      </c>
      <c r="C59" s="9" t="s">
        <v>57</v>
      </c>
      <c r="D59" s="39">
        <v>25000</v>
      </c>
      <c r="E59" s="6"/>
      <c r="F59" s="6">
        <f>SUM('[1]Roscommon County Council'!J10)</f>
        <v>4149.72</v>
      </c>
    </row>
    <row r="60" spans="1:6" ht="27" customHeight="1" x14ac:dyDescent="0.35">
      <c r="A60" s="43" t="s">
        <v>28</v>
      </c>
      <c r="B60" s="60" t="s">
        <v>91</v>
      </c>
      <c r="C60" s="61" t="s">
        <v>91</v>
      </c>
      <c r="D60" s="39">
        <v>130000</v>
      </c>
      <c r="E60" s="6"/>
      <c r="F60" s="6">
        <v>63852.56</v>
      </c>
    </row>
    <row r="61" spans="1:6" ht="27" customHeight="1" x14ac:dyDescent="0.35">
      <c r="A61" s="43" t="s">
        <v>56</v>
      </c>
      <c r="B61" s="60" t="s">
        <v>57</v>
      </c>
      <c r="C61" s="61" t="s">
        <v>57</v>
      </c>
      <c r="D61" s="39">
        <v>108000</v>
      </c>
      <c r="E61" s="6"/>
      <c r="F61" s="6">
        <v>0</v>
      </c>
    </row>
    <row r="62" spans="1:6" ht="15" customHeight="1" x14ac:dyDescent="0.35">
      <c r="A62" s="70" t="s">
        <v>7</v>
      </c>
      <c r="B62" s="71"/>
      <c r="C62" s="72"/>
      <c r="D62" s="7">
        <f>SUM(D51:D61)</f>
        <v>7365212.2400000002</v>
      </c>
      <c r="E62" s="7">
        <f>SUM(E51:E61)</f>
        <v>0</v>
      </c>
      <c r="F62" s="7">
        <f>SUM(F51:F61)</f>
        <v>6674278.8399999989</v>
      </c>
    </row>
    <row r="63" spans="1:6" ht="12.75" customHeight="1" thickBot="1" x14ac:dyDescent="0.4">
      <c r="A63" s="11"/>
      <c r="B63" s="11"/>
      <c r="C63" s="11"/>
      <c r="D63" s="12"/>
      <c r="E63" s="12"/>
      <c r="F63" s="12"/>
    </row>
    <row r="64" spans="1:6" ht="18.899999999999999" customHeight="1" thickBot="1" x14ac:dyDescent="0.4">
      <c r="A64" s="65" t="s">
        <v>12</v>
      </c>
      <c r="B64" s="66"/>
      <c r="C64" s="66"/>
      <c r="D64" s="66"/>
      <c r="E64" s="66"/>
      <c r="F64" s="67"/>
    </row>
    <row r="65" spans="1:11" ht="55.5" customHeight="1" thickBot="1" x14ac:dyDescent="0.4">
      <c r="A65" s="2" t="s">
        <v>2</v>
      </c>
      <c r="B65" s="2" t="s">
        <v>22</v>
      </c>
      <c r="C65" s="2" t="s">
        <v>4</v>
      </c>
      <c r="D65" s="3" t="s">
        <v>25</v>
      </c>
      <c r="E65" s="8" t="s">
        <v>5</v>
      </c>
      <c r="F65" s="3" t="s">
        <v>6</v>
      </c>
    </row>
    <row r="66" spans="1:11" ht="17.149999999999999" customHeight="1" x14ac:dyDescent="0.35">
      <c r="A66" s="33" t="s">
        <v>28</v>
      </c>
      <c r="B66" s="9" t="s">
        <v>59</v>
      </c>
      <c r="C66" s="9" t="s">
        <v>29</v>
      </c>
      <c r="D66" s="5">
        <v>100000</v>
      </c>
      <c r="E66" s="6"/>
      <c r="F66" s="6">
        <f>SUM('[1]COPE General '!M30+'[1]COPE General '!M36)</f>
        <v>24613.13</v>
      </c>
      <c r="K66" t="s">
        <v>9</v>
      </c>
    </row>
    <row r="67" spans="1:11" ht="27.9" customHeight="1" x14ac:dyDescent="0.35">
      <c r="A67" s="41" t="s">
        <v>28</v>
      </c>
      <c r="B67" s="9" t="s">
        <v>60</v>
      </c>
      <c r="C67" s="9" t="s">
        <v>36</v>
      </c>
      <c r="D67" s="5">
        <v>126623</v>
      </c>
      <c r="E67" s="6"/>
      <c r="F67" s="6">
        <f>SUM('[1]Galway Simon'!N24)</f>
        <v>134960.15</v>
      </c>
    </row>
    <row r="68" spans="1:11" ht="17.149999999999999" customHeight="1" x14ac:dyDescent="0.35">
      <c r="A68" s="41" t="s">
        <v>28</v>
      </c>
      <c r="B68" s="9" t="s">
        <v>61</v>
      </c>
      <c r="C68" s="9" t="s">
        <v>36</v>
      </c>
      <c r="D68" s="5">
        <v>69648</v>
      </c>
      <c r="E68" s="6"/>
      <c r="F68" s="6">
        <f>SUM('[1]Galway Simon'!N25)</f>
        <v>74846.588999999993</v>
      </c>
    </row>
    <row r="69" spans="1:11" ht="16.5" customHeight="1" x14ac:dyDescent="0.35">
      <c r="A69" s="41" t="s">
        <v>43</v>
      </c>
      <c r="B69" s="9" t="s">
        <v>62</v>
      </c>
      <c r="C69" s="9" t="s">
        <v>63</v>
      </c>
      <c r="D69" s="5">
        <v>100100</v>
      </c>
      <c r="E69" s="6"/>
      <c r="F69" s="6">
        <f>SUM('[1]Galway County Council'!N23)</f>
        <v>103059.12</v>
      </c>
    </row>
    <row r="70" spans="1:11" ht="17.399999999999999" customHeight="1" x14ac:dyDescent="0.35">
      <c r="A70" s="41" t="s">
        <v>28</v>
      </c>
      <c r="B70" s="9" t="s">
        <v>64</v>
      </c>
      <c r="C70" s="9" t="s">
        <v>63</v>
      </c>
      <c r="D70" s="5">
        <v>44505</v>
      </c>
      <c r="E70" s="6"/>
      <c r="F70" s="6">
        <f>SUM('[1]Cuan Mhuire'!C13)</f>
        <v>46612.27</v>
      </c>
    </row>
    <row r="71" spans="1:11" ht="25.5" customHeight="1" x14ac:dyDescent="0.35">
      <c r="A71" s="41" t="s">
        <v>43</v>
      </c>
      <c r="B71" s="9" t="s">
        <v>65</v>
      </c>
      <c r="C71" s="9" t="s">
        <v>36</v>
      </c>
      <c r="D71" s="5">
        <v>92564</v>
      </c>
      <c r="E71" s="6"/>
      <c r="F71" s="6">
        <f>SUM('[1]Galway County Council'!N24)</f>
        <v>99498.2</v>
      </c>
    </row>
    <row r="72" spans="1:11" ht="15" customHeight="1" x14ac:dyDescent="0.35">
      <c r="A72" s="78" t="s">
        <v>7</v>
      </c>
      <c r="B72" s="78"/>
      <c r="C72" s="78"/>
      <c r="D72" s="7">
        <f>SUM(D66:D71)</f>
        <v>533440</v>
      </c>
      <c r="E72" s="7">
        <f t="shared" ref="E72:F72" si="0">SUM(E66:E71)</f>
        <v>0</v>
      </c>
      <c r="F72" s="7">
        <f t="shared" si="0"/>
        <v>483589.45900000003</v>
      </c>
    </row>
    <row r="73" spans="1:11" ht="12.75" customHeight="1" thickBot="1" x14ac:dyDescent="0.4">
      <c r="B73" t="s">
        <v>9</v>
      </c>
    </row>
    <row r="74" spans="1:11" ht="18.899999999999999" customHeight="1" thickBot="1" x14ac:dyDescent="0.4">
      <c r="A74" s="65" t="s">
        <v>13</v>
      </c>
      <c r="B74" s="66"/>
      <c r="C74" s="66"/>
      <c r="D74" s="66"/>
      <c r="E74" s="66"/>
      <c r="F74" s="67"/>
    </row>
    <row r="75" spans="1:11" ht="55.5" customHeight="1" thickBot="1" x14ac:dyDescent="0.4">
      <c r="A75" s="2" t="s">
        <v>2</v>
      </c>
      <c r="B75" s="2" t="s">
        <v>3</v>
      </c>
      <c r="C75" s="2" t="s">
        <v>4</v>
      </c>
      <c r="D75" s="3" t="s">
        <v>25</v>
      </c>
      <c r="E75" s="8" t="s">
        <v>5</v>
      </c>
      <c r="F75" s="3" t="s">
        <v>6</v>
      </c>
      <c r="J75" t="s">
        <v>9</v>
      </c>
    </row>
    <row r="76" spans="1:11" ht="17.149999999999999" customHeight="1" x14ac:dyDescent="0.35">
      <c r="A76" s="41" t="s">
        <v>28</v>
      </c>
      <c r="B76" s="9" t="s">
        <v>68</v>
      </c>
      <c r="C76" s="9" t="s">
        <v>29</v>
      </c>
      <c r="D76" s="5">
        <v>103162</v>
      </c>
      <c r="E76" s="6"/>
      <c r="F76" s="6">
        <f>SUM('[1]COPE General '!M20)</f>
        <v>103162.08</v>
      </c>
    </row>
    <row r="77" spans="1:11" ht="24.65" customHeight="1" x14ac:dyDescent="0.35">
      <c r="A77" s="43" t="s">
        <v>43</v>
      </c>
      <c r="B77" s="4" t="s">
        <v>69</v>
      </c>
      <c r="C77" s="41" t="s">
        <v>66</v>
      </c>
      <c r="D77" s="5">
        <v>99615</v>
      </c>
      <c r="E77" s="6"/>
      <c r="F77" s="6">
        <f>SUM('[1]Galway County Council'!N27)</f>
        <v>107083.87</v>
      </c>
    </row>
    <row r="78" spans="1:11" ht="15" customHeight="1" x14ac:dyDescent="0.35">
      <c r="A78" s="79" t="s">
        <v>7</v>
      </c>
      <c r="B78" s="80"/>
      <c r="C78" s="81"/>
      <c r="D78" s="7">
        <f>SUM(D76:D77)</f>
        <v>202777</v>
      </c>
      <c r="E78" s="7">
        <f t="shared" ref="E78:F78" si="1">SUM(E76:E77)</f>
        <v>0</v>
      </c>
      <c r="F78" s="7">
        <f t="shared" si="1"/>
        <v>210245.95</v>
      </c>
    </row>
    <row r="79" spans="1:11" ht="12.75" customHeight="1" thickBot="1" x14ac:dyDescent="0.4"/>
    <row r="80" spans="1:11" ht="18.899999999999999" customHeight="1" thickBot="1" x14ac:dyDescent="0.4">
      <c r="A80" s="82" t="s">
        <v>14</v>
      </c>
      <c r="B80" s="83"/>
      <c r="C80" s="83"/>
      <c r="D80" s="83"/>
      <c r="E80" s="83"/>
      <c r="F80" s="84"/>
    </row>
    <row r="81" spans="1:6" ht="18.899999999999999" customHeight="1" thickBot="1" x14ac:dyDescent="0.4">
      <c r="A81" s="85" t="s">
        <v>15</v>
      </c>
      <c r="B81" s="86"/>
      <c r="C81" s="86"/>
      <c r="D81" s="86"/>
      <c r="E81" s="86"/>
      <c r="F81" s="87"/>
    </row>
    <row r="82" spans="1:6" ht="55.5" customHeight="1" thickBot="1" x14ac:dyDescent="0.4">
      <c r="A82" s="2" t="s">
        <v>2</v>
      </c>
      <c r="B82" s="2" t="s">
        <v>3</v>
      </c>
      <c r="C82" s="2" t="s">
        <v>4</v>
      </c>
      <c r="D82" s="3" t="s">
        <v>25</v>
      </c>
      <c r="E82" s="8" t="s">
        <v>5</v>
      </c>
      <c r="F82" s="3" t="s">
        <v>6</v>
      </c>
    </row>
    <row r="83" spans="1:6" ht="15.9" customHeight="1" x14ac:dyDescent="0.35">
      <c r="A83" s="30" t="s">
        <v>70</v>
      </c>
      <c r="B83" s="40" t="s">
        <v>71</v>
      </c>
      <c r="C83" s="31" t="s">
        <v>43</v>
      </c>
      <c r="D83" s="29">
        <v>50000</v>
      </c>
      <c r="E83" s="6"/>
      <c r="F83" s="6">
        <f>SUM('[1]Galway County Council'!N31)</f>
        <v>50000</v>
      </c>
    </row>
    <row r="84" spans="1:6" ht="16.5" customHeight="1" x14ac:dyDescent="0.35">
      <c r="A84" s="33" t="s">
        <v>70</v>
      </c>
      <c r="B84" s="40" t="s">
        <v>72</v>
      </c>
      <c r="C84" s="9" t="s">
        <v>43</v>
      </c>
      <c r="D84" s="29">
        <v>50746</v>
      </c>
      <c r="E84" s="6"/>
      <c r="F84" s="6">
        <f>SUM('[1]Galway County Council'!N32)</f>
        <v>50746</v>
      </c>
    </row>
    <row r="85" spans="1:6" ht="17.149999999999999" customHeight="1" x14ac:dyDescent="0.35">
      <c r="A85" s="33" t="s">
        <v>56</v>
      </c>
      <c r="B85" s="40" t="s">
        <v>73</v>
      </c>
      <c r="C85" s="33" t="s">
        <v>56</v>
      </c>
      <c r="D85" s="29">
        <v>55955</v>
      </c>
      <c r="E85" s="6"/>
      <c r="F85" s="6">
        <f>SUM('[1]Mayo County Council'!K13)</f>
        <v>55955.009999999995</v>
      </c>
    </row>
    <row r="86" spans="1:6" ht="16.5" customHeight="1" x14ac:dyDescent="0.35">
      <c r="A86" s="33" t="s">
        <v>56</v>
      </c>
      <c r="B86" s="40" t="s">
        <v>74</v>
      </c>
      <c r="C86" s="33" t="s">
        <v>56</v>
      </c>
      <c r="D86" s="29">
        <v>50000</v>
      </c>
      <c r="E86" s="6"/>
      <c r="F86" s="6">
        <f>SUM('[1]Mayo County Council'!K14)</f>
        <v>49899.98</v>
      </c>
    </row>
    <row r="87" spans="1:6" ht="16.5" customHeight="1" x14ac:dyDescent="0.35">
      <c r="A87" s="33" t="s">
        <v>28</v>
      </c>
      <c r="B87" s="40" t="s">
        <v>74</v>
      </c>
      <c r="C87" s="33" t="s">
        <v>28</v>
      </c>
      <c r="D87" s="29">
        <v>50000</v>
      </c>
      <c r="E87" s="6"/>
      <c r="F87" s="6">
        <f>SUM('[1]Mgt Services'!K5)</f>
        <v>49999.999999999993</v>
      </c>
    </row>
    <row r="88" spans="1:6" ht="16.5" customHeight="1" x14ac:dyDescent="0.35">
      <c r="A88" s="33" t="s">
        <v>28</v>
      </c>
      <c r="B88" s="40" t="s">
        <v>75</v>
      </c>
      <c r="C88" s="33" t="s">
        <v>28</v>
      </c>
      <c r="D88" s="29">
        <v>52500</v>
      </c>
      <c r="E88" s="6"/>
      <c r="F88" s="6">
        <f>SUM('[1]Mgt Services'!K6)</f>
        <v>52500</v>
      </c>
    </row>
    <row r="89" spans="1:6" ht="16.5" customHeight="1" x14ac:dyDescent="0.35">
      <c r="A89" s="33" t="s">
        <v>58</v>
      </c>
      <c r="B89" s="40" t="s">
        <v>76</v>
      </c>
      <c r="C89" s="33" t="s">
        <v>58</v>
      </c>
      <c r="D89" s="29">
        <v>50000</v>
      </c>
      <c r="E89" s="6"/>
      <c r="F89" s="6">
        <f>SUM('[1]Roscommon County Council'!J13:J14)</f>
        <v>53201.46</v>
      </c>
    </row>
    <row r="90" spans="1:6" ht="15.9" customHeight="1" x14ac:dyDescent="0.35">
      <c r="A90" s="33" t="s">
        <v>70</v>
      </c>
      <c r="B90" s="40" t="s">
        <v>77</v>
      </c>
      <c r="C90" s="33" t="s">
        <v>70</v>
      </c>
      <c r="D90" s="29">
        <v>40000</v>
      </c>
      <c r="E90" s="6"/>
      <c r="F90" s="6">
        <f>SUM('[1]Galway County Council'!N35)</f>
        <v>40000</v>
      </c>
    </row>
    <row r="91" spans="1:6" ht="17.149999999999999" customHeight="1" x14ac:dyDescent="0.35">
      <c r="A91" s="33" t="s">
        <v>87</v>
      </c>
      <c r="B91" s="40" t="s">
        <v>78</v>
      </c>
      <c r="C91" s="33" t="s">
        <v>87</v>
      </c>
      <c r="D91" s="29">
        <v>50000</v>
      </c>
      <c r="E91" s="6"/>
      <c r="F91" s="6">
        <v>0</v>
      </c>
    </row>
    <row r="92" spans="1:6" ht="15" customHeight="1" x14ac:dyDescent="0.35">
      <c r="A92" s="78" t="s">
        <v>7</v>
      </c>
      <c r="B92" s="78"/>
      <c r="C92" s="78"/>
      <c r="D92" s="7">
        <f>SUM(D83:D91)</f>
        <v>449201</v>
      </c>
      <c r="E92" s="7">
        <f t="shared" ref="E92:F92" si="2">SUM(E83:E91)</f>
        <v>0</v>
      </c>
      <c r="F92" s="7">
        <f t="shared" si="2"/>
        <v>402302.45</v>
      </c>
    </row>
    <row r="93" spans="1:6" ht="12.75" customHeight="1" thickBot="1" x14ac:dyDescent="0.4">
      <c r="A93" s="11"/>
      <c r="B93" s="11"/>
      <c r="C93" s="11"/>
      <c r="D93" s="12"/>
      <c r="E93" s="12"/>
      <c r="F93" s="12"/>
    </row>
    <row r="94" spans="1:6" ht="18.899999999999999" customHeight="1" thickBot="1" x14ac:dyDescent="0.4">
      <c r="A94" s="73" t="s">
        <v>16</v>
      </c>
      <c r="B94" s="74"/>
      <c r="C94" s="74"/>
      <c r="D94" s="74"/>
      <c r="E94" s="74"/>
      <c r="F94" s="75"/>
    </row>
    <row r="95" spans="1:6" ht="51.75" customHeight="1" thickBot="1" x14ac:dyDescent="0.4">
      <c r="A95" s="2" t="s">
        <v>2</v>
      </c>
      <c r="B95" s="2" t="s">
        <v>3</v>
      </c>
      <c r="C95" s="2" t="s">
        <v>4</v>
      </c>
      <c r="D95" s="3" t="s">
        <v>25</v>
      </c>
      <c r="E95" s="8" t="s">
        <v>5</v>
      </c>
      <c r="F95" s="3" t="s">
        <v>6</v>
      </c>
    </row>
    <row r="96" spans="1:6" ht="16.5" customHeight="1" x14ac:dyDescent="0.35">
      <c r="A96" s="33" t="s">
        <v>28</v>
      </c>
      <c r="B96" s="45" t="s">
        <v>79</v>
      </c>
      <c r="C96" s="9" t="s">
        <v>80</v>
      </c>
      <c r="D96" s="46">
        <v>286872</v>
      </c>
      <c r="E96" s="6"/>
      <c r="F96" s="6">
        <v>227273</v>
      </c>
    </row>
    <row r="97" spans="1:6" ht="17.149999999999999" customHeight="1" x14ac:dyDescent="0.35">
      <c r="A97" s="41" t="s">
        <v>28</v>
      </c>
      <c r="B97" s="45" t="s">
        <v>86</v>
      </c>
      <c r="C97" s="9" t="s">
        <v>80</v>
      </c>
      <c r="D97" s="46">
        <v>15000</v>
      </c>
      <c r="E97" s="6"/>
      <c r="F97" s="6">
        <v>15750</v>
      </c>
    </row>
    <row r="98" spans="1:6" ht="15" customHeight="1" x14ac:dyDescent="0.35">
      <c r="A98" s="76" t="s">
        <v>7</v>
      </c>
      <c r="B98" s="76"/>
      <c r="C98" s="76"/>
      <c r="D98" s="7">
        <f>SUM(D96:D97)</f>
        <v>301872</v>
      </c>
      <c r="E98" s="7">
        <f>SUM(E96:E97)</f>
        <v>0</v>
      </c>
      <c r="F98" s="7">
        <f>SUM(F96:F97)</f>
        <v>243023</v>
      </c>
    </row>
    <row r="99" spans="1:6" ht="12.75" customHeight="1" x14ac:dyDescent="0.35"/>
    <row r="101" spans="1:6" ht="15.75" customHeight="1" x14ac:dyDescent="0.35"/>
    <row r="102" spans="1:6" s="13" customFormat="1" ht="12.75" customHeight="1" x14ac:dyDescent="0.3"/>
    <row r="103" spans="1:6" s="13" customFormat="1" ht="15" thickBot="1" x14ac:dyDescent="0.4">
      <c r="A103"/>
      <c r="B103"/>
      <c r="C103"/>
      <c r="D103"/>
      <c r="E103"/>
      <c r="F103"/>
    </row>
    <row r="104" spans="1:6" s="13" customFormat="1" ht="15" thickBot="1" x14ac:dyDescent="0.4">
      <c r="A104"/>
      <c r="B104"/>
      <c r="C104" s="14" t="s">
        <v>17</v>
      </c>
      <c r="D104" s="15">
        <f>SUM(D33,D39,D47,D62,D72,D78,D92,D98)</f>
        <v>15335047.24</v>
      </c>
      <c r="E104" s="15">
        <f>SUM(E33,E39,E47,E62,E72,E78,E92,E98)</f>
        <v>0</v>
      </c>
      <c r="F104" s="15">
        <f>SUM(F33,F39,F47,F62,F72,F78,F92,F98)</f>
        <v>14275788.148999998</v>
      </c>
    </row>
    <row r="105" spans="1:6" s="13" customFormat="1" x14ac:dyDescent="0.35">
      <c r="A105"/>
      <c r="B105"/>
      <c r="C105"/>
      <c r="D105"/>
      <c r="E105"/>
      <c r="F105"/>
    </row>
    <row r="106" spans="1:6" s="13" customFormat="1" ht="13.5" x14ac:dyDescent="0.3">
      <c r="A106" s="77" t="s">
        <v>27</v>
      </c>
      <c r="B106" s="77"/>
      <c r="C106" s="77"/>
      <c r="D106" s="16"/>
      <c r="E106" s="17"/>
      <c r="F106" s="17"/>
    </row>
    <row r="107" spans="1:6" s="13" customFormat="1" ht="13.5" x14ac:dyDescent="0.3">
      <c r="A107" s="77"/>
      <c r="B107" s="77"/>
      <c r="C107" s="77"/>
      <c r="D107" s="16"/>
      <c r="E107" s="17"/>
      <c r="F107" s="17"/>
    </row>
    <row r="108" spans="1:6" s="13" customFormat="1" ht="13.5" x14ac:dyDescent="0.3">
      <c r="A108" s="77"/>
      <c r="B108" s="77"/>
      <c r="C108" s="77"/>
      <c r="D108" s="16"/>
      <c r="E108" s="17"/>
      <c r="F108" s="17"/>
    </row>
    <row r="109" spans="1:6" s="13" customFormat="1" ht="13.5" x14ac:dyDescent="0.3">
      <c r="A109" s="18"/>
      <c r="B109" s="18"/>
      <c r="C109" s="18"/>
      <c r="D109" s="17"/>
      <c r="E109" s="17"/>
      <c r="F109" s="17"/>
    </row>
    <row r="110" spans="1:6" s="13" customFormat="1" ht="13.5" x14ac:dyDescent="0.3">
      <c r="A110" s="19"/>
      <c r="B110" s="18"/>
      <c r="C110" s="18"/>
      <c r="D110" s="20"/>
      <c r="F110" s="21"/>
    </row>
    <row r="111" spans="1:6" s="13" customFormat="1" ht="13.5" x14ac:dyDescent="0.3">
      <c r="A111" s="19"/>
      <c r="B111" s="47"/>
      <c r="C111" s="19"/>
      <c r="D111" s="49"/>
      <c r="E111" s="21"/>
      <c r="F111" s="21"/>
    </row>
    <row r="112" spans="1:6" s="13" customFormat="1" ht="13.5" x14ac:dyDescent="0.3">
      <c r="A112" s="22" t="s">
        <v>18</v>
      </c>
      <c r="B112" s="48"/>
      <c r="C112" s="22" t="s">
        <v>19</v>
      </c>
      <c r="D112" s="58"/>
    </row>
    <row r="113" spans="1:6" s="13" customFormat="1" ht="24" customHeight="1" x14ac:dyDescent="0.3">
      <c r="A113" s="22"/>
      <c r="B113" s="23"/>
      <c r="C113" s="22"/>
      <c r="D113" s="20"/>
    </row>
    <row r="114" spans="1:6" ht="12.75" customHeight="1" x14ac:dyDescent="0.35">
      <c r="A114" s="19"/>
      <c r="B114" s="19"/>
      <c r="C114" s="19"/>
      <c r="D114" s="20"/>
      <c r="E114" s="21"/>
      <c r="F114" s="21"/>
    </row>
    <row r="115" spans="1:6" ht="12.75" customHeight="1" x14ac:dyDescent="0.35">
      <c r="A115" s="19"/>
      <c r="B115" s="47"/>
      <c r="C115" s="19"/>
      <c r="D115" s="49"/>
      <c r="E115" s="21"/>
      <c r="F115" s="21"/>
    </row>
    <row r="116" spans="1:6" ht="12.75" customHeight="1" x14ac:dyDescent="0.35">
      <c r="A116" s="22" t="s">
        <v>20</v>
      </c>
      <c r="B116" s="48"/>
      <c r="C116" s="22" t="s">
        <v>19</v>
      </c>
      <c r="D116" s="58"/>
      <c r="E116" s="13"/>
      <c r="F116" s="13"/>
    </row>
    <row r="117" spans="1:6" ht="12.75" customHeight="1" x14ac:dyDescent="0.35">
      <c r="A117" s="19"/>
      <c r="B117" s="19"/>
      <c r="C117" s="24"/>
      <c r="D117" s="20"/>
      <c r="E117" s="20"/>
      <c r="F117" s="25"/>
    </row>
    <row r="118" spans="1:6" ht="12.75" customHeight="1" x14ac:dyDescent="0.35"/>
    <row r="119" spans="1:6" ht="12.75" customHeight="1" x14ac:dyDescent="0.35"/>
    <row r="120" spans="1:6" ht="12.75" customHeight="1" x14ac:dyDescent="0.35"/>
    <row r="121" spans="1:6" ht="12.75" customHeight="1" x14ac:dyDescent="0.35"/>
    <row r="122" spans="1:6" ht="12.75" customHeight="1" x14ac:dyDescent="0.35"/>
    <row r="123" spans="1:6" ht="12.75" customHeight="1" x14ac:dyDescent="0.35"/>
    <row r="124" spans="1:6" ht="12.75" customHeight="1" x14ac:dyDescent="0.35"/>
    <row r="125" spans="1:6" ht="12.75" customHeight="1" x14ac:dyDescent="0.35"/>
    <row r="126" spans="1:6" ht="12.75" customHeight="1" x14ac:dyDescent="0.35"/>
    <row r="127" spans="1:6" ht="12.75" customHeight="1" x14ac:dyDescent="0.35"/>
    <row r="128" spans="1:6"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sheetData>
  <mergeCells count="21">
    <mergeCell ref="A94:F94"/>
    <mergeCell ref="A98:C98"/>
    <mergeCell ref="A106:C108"/>
    <mergeCell ref="A72:C72"/>
    <mergeCell ref="A74:F74"/>
    <mergeCell ref="A78:C78"/>
    <mergeCell ref="A80:F80"/>
    <mergeCell ref="A81:F81"/>
    <mergeCell ref="A92:C92"/>
    <mergeCell ref="A1:C1"/>
    <mergeCell ref="A64:F64"/>
    <mergeCell ref="A2:B3"/>
    <mergeCell ref="A5:D5"/>
    <mergeCell ref="A7:F7"/>
    <mergeCell ref="A33:C33"/>
    <mergeCell ref="A35:F35"/>
    <mergeCell ref="A39:C39"/>
    <mergeCell ref="A41:F41"/>
    <mergeCell ref="A47:C47"/>
    <mergeCell ref="A49:F49"/>
    <mergeCell ref="A62:C62"/>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51:B59 B61:C61" xr:uid="{00000000-0002-0000-0000-000001000000}">
      <formula1>"Hotel, B&amp;B, Other Emergency Accommodation with no supports"</formula1>
    </dataValidation>
    <dataValidation type="list" allowBlank="1" showInputMessage="1" showErrorMessage="1" sqref="B60:C60" xr:uid="{00000000-0002-0000-0000-000002000000}">
      <formula1>"Other Emergency Accommodation with supports, 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2026-08-04T10:00:47Z</dcterms:created>
  <dcterms:modified xsi:type="dcterms:W3CDTF">2026-08-04T10:00:52Z</dcterms:modified>
</cp:coreProperties>
</file>