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2E03E5D-08B5-4156-AF0B-DCFE2D0B319B}" xr6:coauthVersionLast="47" xr6:coauthVersionMax="47" xr10:uidLastSave="{00000000-0000-0000-0000-000000000000}"/>
  <bookViews>
    <workbookView xWindow="-28920" yWindow="45" windowWidth="29040" windowHeight="15720" xr2:uid="{CF2EEDB0-FCFD-43A5-BD0A-775B38F1A195}"/>
  </bookViews>
  <sheets>
    <sheet name="Financial Report 2025" sheetId="2" r:id="rId1"/>
  </sheets>
  <externalReferences>
    <externalReference r:id="rId2"/>
  </externalReferences>
  <definedNames>
    <definedName name="_xlnm.Print_Area" localSheetId="0">'Financial Report 2025'!$A$1:$F$137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9" i="2" l="1"/>
  <c r="D119" i="2"/>
  <c r="F117" i="2"/>
  <c r="F119" i="2" s="1"/>
  <c r="F113" i="2"/>
  <c r="E113" i="2"/>
  <c r="D113" i="2"/>
  <c r="F97" i="2"/>
  <c r="E97" i="2"/>
  <c r="D97" i="2"/>
  <c r="F92" i="2"/>
  <c r="E92" i="2"/>
  <c r="D92" i="2"/>
  <c r="F87" i="2"/>
  <c r="E87" i="2"/>
  <c r="D87" i="2"/>
  <c r="D82" i="2"/>
  <c r="E80" i="2"/>
  <c r="E82" i="2" s="1"/>
  <c r="F79" i="2"/>
  <c r="F82" i="2" s="1"/>
  <c r="E79" i="2"/>
  <c r="E78" i="2"/>
  <c r="E76" i="2"/>
  <c r="E74" i="2"/>
  <c r="E72" i="2"/>
  <c r="F67" i="2"/>
  <c r="D67" i="2"/>
  <c r="E54" i="2"/>
  <c r="E67" i="2" s="1"/>
  <c r="F46" i="2"/>
  <c r="E46" i="2"/>
  <c r="D46" i="2"/>
  <c r="F41" i="2"/>
  <c r="E41" i="2"/>
  <c r="D41" i="2"/>
  <c r="F36" i="2"/>
  <c r="E36" i="2"/>
  <c r="D36" i="2"/>
  <c r="F30" i="2"/>
  <c r="E30" i="2"/>
  <c r="D30" i="2"/>
  <c r="F21" i="2"/>
  <c r="E21" i="2"/>
  <c r="D21" i="2"/>
  <c r="D125" i="2" s="1"/>
  <c r="E125" i="2" l="1"/>
  <c r="F125" i="2"/>
</calcChain>
</file>

<file path=xl/sharedStrings.xml><?xml version="1.0" encoding="utf-8"?>
<sst xmlns="http://schemas.openxmlformats.org/spreadsheetml/2006/main" count="289" uniqueCount="88">
  <si>
    <t>Financial Report</t>
  </si>
  <si>
    <t>DHLGH / South East Protocol Agreement - Financial Report 2025</t>
  </si>
  <si>
    <t>Year Ending December 31 2025</t>
  </si>
  <si>
    <t>Category 1 - Homeless Prevention, Tenancy Sustainment and Resettlement Supports</t>
  </si>
  <si>
    <t>Category 1A - Homeless Prevention, Tenancy Sustainment and Resettlement Supports (Excluding Housing First)</t>
  </si>
  <si>
    <t>Local Authority</t>
  </si>
  <si>
    <t>Activity\Service</t>
  </si>
  <si>
    <t>Service Provider</t>
  </si>
  <si>
    <t>Initial 2025 Expenditure Estimate</t>
  </si>
  <si>
    <t>Revised Expenditure Estimate                  (if applicable)</t>
  </si>
  <si>
    <t>Total Annual Expenditure (to end of current reporting quarter)</t>
  </si>
  <si>
    <t xml:space="preserve">Waterford City and County Council </t>
  </si>
  <si>
    <t>Tenancy Sustainment X2</t>
  </si>
  <si>
    <t>Focus Ireland</t>
  </si>
  <si>
    <t>NA</t>
  </si>
  <si>
    <t>Tipperary County Council</t>
  </si>
  <si>
    <t>Tenancy Sustainment</t>
  </si>
  <si>
    <t>Tenancy Sustainment (MH)</t>
  </si>
  <si>
    <t>Wexford County Council</t>
  </si>
  <si>
    <t>Carlow County Council</t>
  </si>
  <si>
    <t>Kilkenny County Council</t>
  </si>
  <si>
    <t>settlement Supports (Families/KVHB)</t>
  </si>
  <si>
    <t>KVHA/TAR Isteach Housing</t>
  </si>
  <si>
    <t>settlement Worker (Families/KVHB)</t>
  </si>
  <si>
    <t>Good Shephered Centre</t>
  </si>
  <si>
    <t>settlement Worker (Singles/KVHB)</t>
  </si>
  <si>
    <t>Good Shepherd Centre Kilkenny</t>
  </si>
  <si>
    <t>Tenancy Support Worker (LTA)</t>
  </si>
  <si>
    <t>Tintean Housing Association</t>
  </si>
  <si>
    <t>Settlement Supports</t>
  </si>
  <si>
    <t>SUB TOTALS</t>
  </si>
  <si>
    <t>Category 1B - Housing First Services</t>
  </si>
  <si>
    <t>Housing First</t>
  </si>
  <si>
    <t>South East Simon Community</t>
  </si>
  <si>
    <t>Focus Ireland /GSC</t>
  </si>
  <si>
    <t xml:space="preserve">Category 2 -  Supported Emergency Accommodation for Families  </t>
  </si>
  <si>
    <t xml:space="preserve">Category 2A -  Supported Emergency Accommodation for Families (Excluding Family Hubs) </t>
  </si>
  <si>
    <t>Name of Facility</t>
  </si>
  <si>
    <t>Grange Cohan</t>
  </si>
  <si>
    <t xml:space="preserve">Category 2B -  Family Hubs </t>
  </si>
  <si>
    <t>Category 3 - Youth Specific Services</t>
  </si>
  <si>
    <t>Youth Project</t>
  </si>
  <si>
    <t>Category 4 - Supported Emergency Accommodation for Singles</t>
  </si>
  <si>
    <t>Tinteán - O'Connell St</t>
  </si>
  <si>
    <t>Tinteán Housing Association</t>
  </si>
  <si>
    <t>McGwire House Hostel</t>
  </si>
  <si>
    <t>Depaul</t>
  </si>
  <si>
    <t>Cold Weather Capacity</t>
  </si>
  <si>
    <t>Out Of Hours Nighty Service</t>
  </si>
  <si>
    <t>KVHA</t>
  </si>
  <si>
    <t>Matthew Bourke House</t>
  </si>
  <si>
    <t>Thurles Lions Trust</t>
  </si>
  <si>
    <t>Prospect House</t>
  </si>
  <si>
    <t>Novas</t>
  </si>
  <si>
    <t>Mitchell Street Complex</t>
  </si>
  <si>
    <t xml:space="preserve">Wexford County Council </t>
  </si>
  <si>
    <t>Ozanam House</t>
  </si>
  <si>
    <t>Barrow Place</t>
  </si>
  <si>
    <t>Good Shepherd Centre Clg</t>
  </si>
  <si>
    <t>Good Shepherd Centre</t>
  </si>
  <si>
    <t xml:space="preserve">Category 5 -  Other Emergency Accommodation - Commercial Hotels and B&amp;Bs </t>
  </si>
  <si>
    <t>Category 5A -  Other Emergency Accommodation - Commercial Hotels and B&amp;Bs (Excluding Contracted Commercial Hotels and B&amp;Bs)</t>
  </si>
  <si>
    <t xml:space="preserve">Facility Type </t>
  </si>
  <si>
    <t>Description of Service</t>
  </si>
  <si>
    <t>Hotel</t>
  </si>
  <si>
    <t>Family PEA - Winter Period</t>
  </si>
  <si>
    <t>B&amp;B</t>
  </si>
  <si>
    <t>Other Emergency Accommodation with no supports</t>
  </si>
  <si>
    <t>Category 5B -  Other Emergency Accommodation - Contracted Commercial Hotels and B&amp;Bs</t>
  </si>
  <si>
    <t>Category 6 - Long-Term Supported Accommodation</t>
  </si>
  <si>
    <t xml:space="preserve"> </t>
  </si>
  <si>
    <t>Category 7 - Day Services</t>
  </si>
  <si>
    <t>Project Name</t>
  </si>
  <si>
    <t>Category 8 - Housing Authority Homeless Services Provision including Administration</t>
  </si>
  <si>
    <t xml:space="preserve">Category 8A Housing Authority Prevention Services </t>
  </si>
  <si>
    <t>Homeless Prevention &amp; Support Project</t>
  </si>
  <si>
    <t>Place Finder Service</t>
  </si>
  <si>
    <t>Resettlement &amp; Prevention Service</t>
  </si>
  <si>
    <t>Socail Care Worker</t>
  </si>
  <si>
    <t xml:space="preserve">Category 8B Other Housing Authority Services including Administration </t>
  </si>
  <si>
    <t>Regional LAs</t>
  </si>
  <si>
    <t>Regional Homeless Services Management</t>
  </si>
  <si>
    <t>Community Based Clinic</t>
  </si>
  <si>
    <t>TOTALS</t>
  </si>
  <si>
    <t>I hereby certify that this statement of expenditure relates to the homeless services programme for the South East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</si>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</sst>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b/>
      <sz val="9"/>
      <name val="Verdana"/>
      <family val="2"/>
    </font>
    <font>
      <sz val="10"/>
      <name val="Verdana"/>
      <family val="2"/>
    </font>
    <font>
      <sz val="10"/>
      <color theme="1"/>
      <name val="Verdana"/>
      <family val="2"/>
    </font>
    <font>
      <sz val="11"/>
      <color rgb="FF1F497D"/>
      <name val="Calibri"/>
      <family val="2"/>
    </font>
    <font>
      <b/>
      <sz val="12"/>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47">
    <xf numFmtId="0" fontId="0" fillId="0" borderId="0" xfId="0"/>
    <xf numFmtId="0" fontId="3" fillId="0" borderId="0" xfId="0" applyFont="1" applyAlignment="1">
      <alignment horizontal="left"/>
    </xf>
    <xf numFmtId="0" fontId="3" fillId="0" borderId="4" xfId="0" applyFont="1" applyBorder="1" applyAlignment="1">
      <alignment horizontal="left" vertical="center"/>
    </xf>
    <xf numFmtId="0" fontId="5"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pplyProtection="1">
      <alignment horizontal="center" vertical="center" wrapText="1"/>
      <protection locked="0"/>
    </xf>
    <xf numFmtId="0" fontId="6" fillId="0" borderId="6" xfId="0" applyFont="1" applyBorder="1" applyAlignment="1">
      <alignment vertical="center" wrapText="1"/>
    </xf>
    <xf numFmtId="0" fontId="6" fillId="0" borderId="7" xfId="0" applyFont="1" applyBorder="1" applyAlignment="1">
      <alignment vertical="center" wrapText="1"/>
    </xf>
    <xf numFmtId="164" fontId="6" fillId="0" borderId="7" xfId="0" applyNumberFormat="1" applyFont="1" applyBorder="1" applyAlignment="1">
      <alignment horizontal="center" vertical="center" wrapText="1"/>
    </xf>
    <xf numFmtId="164" fontId="7" fillId="0" borderId="7" xfId="0" applyNumberFormat="1"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6" fillId="0" borderId="9" xfId="0" applyFont="1" applyBorder="1" applyAlignment="1">
      <alignment vertical="center" wrapText="1"/>
    </xf>
    <xf numFmtId="0" fontId="6" fillId="0" borderId="10" xfId="0" applyFont="1" applyBorder="1" applyAlignment="1">
      <alignment vertical="center" wrapText="1"/>
    </xf>
    <xf numFmtId="164" fontId="6" fillId="0" borderId="10" xfId="0" applyNumberFormat="1" applyFont="1" applyBorder="1" applyAlignment="1">
      <alignment horizontal="center" vertical="center" wrapText="1"/>
    </xf>
    <xf numFmtId="0" fontId="6" fillId="0" borderId="11"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164" fontId="6" fillId="0" borderId="10" xfId="1" applyNumberFormat="1" applyFont="1" applyFill="1" applyBorder="1" applyAlignment="1" applyProtection="1">
      <alignment horizontal="center" vertical="center"/>
    </xf>
    <xf numFmtId="0" fontId="6" fillId="0" borderId="6" xfId="0" applyFont="1" applyBorder="1" applyAlignment="1">
      <alignment horizontal="left" vertical="center" wrapText="1"/>
    </xf>
    <xf numFmtId="164" fontId="7" fillId="0" borderId="7" xfId="0" applyNumberFormat="1" applyFont="1" applyBorder="1" applyAlignment="1">
      <alignment horizontal="center" vertical="center"/>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13" xfId="0" applyFont="1" applyBorder="1" applyAlignment="1">
      <alignment horizontal="left" vertical="center" wrapText="1"/>
    </xf>
    <xf numFmtId="164" fontId="7" fillId="0" borderId="14" xfId="0" applyNumberFormat="1" applyFont="1" applyBorder="1" applyAlignment="1">
      <alignment horizontal="center" vertical="center"/>
    </xf>
    <xf numFmtId="164" fontId="7" fillId="0" borderId="14" xfId="0" applyNumberFormat="1"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164" fontId="3" fillId="0" borderId="17" xfId="0" applyNumberFormat="1" applyFont="1" applyBorder="1" applyAlignment="1">
      <alignment horizontal="center" vertical="center"/>
    </xf>
    <xf numFmtId="164" fontId="7" fillId="0" borderId="18" xfId="0" applyNumberFormat="1" applyFont="1" applyBorder="1" applyAlignment="1" applyProtection="1">
      <alignment horizontal="center" vertical="center" wrapText="1"/>
      <protection locked="0"/>
    </xf>
    <xf numFmtId="0" fontId="3" fillId="0" borderId="19" xfId="0" applyFont="1" applyBorder="1" applyAlignment="1">
      <alignment horizontal="right"/>
    </xf>
    <xf numFmtId="0" fontId="3" fillId="0" borderId="0" xfId="0" applyFont="1" applyAlignment="1">
      <alignment horizontal="right"/>
    </xf>
    <xf numFmtId="164" fontId="3" fillId="0" borderId="0" xfId="0" applyNumberFormat="1" applyFont="1" applyAlignment="1">
      <alignment horizontal="center" vertical="center"/>
    </xf>
    <xf numFmtId="0" fontId="3" fillId="0" borderId="5" xfId="0" applyFont="1" applyBorder="1" applyAlignment="1">
      <alignment horizontal="left" vertical="center"/>
    </xf>
    <xf numFmtId="0" fontId="5" fillId="3" borderId="5" xfId="0" applyFont="1" applyFill="1" applyBorder="1" applyAlignment="1">
      <alignment horizontal="left"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6" fillId="0" borderId="20" xfId="0" applyFont="1" applyBorder="1" applyAlignment="1">
      <alignment vertical="center" wrapText="1"/>
    </xf>
    <xf numFmtId="0" fontId="6" fillId="0" borderId="14" xfId="0" applyFont="1" applyBorder="1" applyAlignment="1">
      <alignment vertical="center" wrapText="1"/>
    </xf>
    <xf numFmtId="164" fontId="6" fillId="0" borderId="14" xfId="0" applyNumberFormat="1" applyFont="1"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164" fontId="6" fillId="0" borderId="23" xfId="0" applyNumberFormat="1" applyFont="1" applyBorder="1" applyAlignment="1">
      <alignment horizontal="center" vertical="center" wrapText="1"/>
    </xf>
    <xf numFmtId="164" fontId="7" fillId="0" borderId="23" xfId="0" applyNumberFormat="1" applyFont="1" applyBorder="1" applyAlignment="1" applyProtection="1">
      <alignment horizontal="center" vertical="center"/>
      <protection locked="0"/>
    </xf>
    <xf numFmtId="0" fontId="7" fillId="0" borderId="24" xfId="0" applyFont="1" applyBorder="1" applyAlignment="1" applyProtection="1">
      <alignment horizontal="center" vertical="center" wrapText="1"/>
      <protection locked="0"/>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horizontal="center" vertical="center" wrapText="1"/>
    </xf>
    <xf numFmtId="0" fontId="4" fillId="0" borderId="25" xfId="0" applyFont="1" applyBorder="1" applyAlignment="1" applyProtection="1">
      <alignment horizontal="center" vertical="center" wrapText="1"/>
      <protection locked="0"/>
    </xf>
    <xf numFmtId="164" fontId="7" fillId="0" borderId="24" xfId="0" applyNumberFormat="1" applyFont="1" applyBorder="1" applyAlignment="1" applyProtection="1">
      <alignment horizontal="center" vertical="center" wrapText="1"/>
      <protection locked="0"/>
    </xf>
    <xf numFmtId="0" fontId="6" fillId="3" borderId="7" xfId="0" applyFont="1" applyFill="1" applyBorder="1" applyAlignment="1">
      <alignment vertical="center" wrapText="1"/>
    </xf>
    <xf numFmtId="0" fontId="6" fillId="0" borderId="26" xfId="0" applyFont="1" applyBorder="1" applyAlignment="1">
      <alignment horizontal="left" vertical="center" wrapText="1"/>
    </xf>
    <xf numFmtId="164" fontId="7" fillId="0" borderId="7" xfId="0" applyNumberFormat="1" applyFont="1" applyBorder="1" applyAlignment="1" applyProtection="1">
      <alignment horizontal="center" vertical="center"/>
      <protection locked="0"/>
    </xf>
    <xf numFmtId="164" fontId="7" fillId="0" borderId="8" xfId="0" applyNumberFormat="1" applyFont="1" applyBorder="1" applyAlignment="1" applyProtection="1">
      <alignment horizontal="center" vertical="center" wrapText="1"/>
      <protection locked="0"/>
    </xf>
    <xf numFmtId="0" fontId="6" fillId="0" borderId="7" xfId="0" applyFont="1" applyBorder="1" applyAlignment="1">
      <alignment horizontal="left" vertical="center" wrapText="1"/>
    </xf>
    <xf numFmtId="0" fontId="6" fillId="0" borderId="27" xfId="0" applyFont="1" applyBorder="1" applyAlignment="1">
      <alignment horizontal="left" vertical="center" wrapText="1"/>
    </xf>
    <xf numFmtId="0" fontId="8" fillId="0" borderId="8" xfId="0" applyFont="1" applyBorder="1" applyAlignment="1" applyProtection="1">
      <alignment horizontal="center" vertical="center" wrapText="1"/>
      <protection locked="0"/>
    </xf>
    <xf numFmtId="6" fontId="6" fillId="0" borderId="10" xfId="1" applyNumberFormat="1" applyFont="1" applyFill="1" applyBorder="1" applyAlignment="1" applyProtection="1">
      <alignment horizontal="center" vertical="center"/>
    </xf>
    <xf numFmtId="164" fontId="6" fillId="0" borderId="28" xfId="1" applyNumberFormat="1" applyFont="1" applyFill="1" applyBorder="1" applyAlignment="1" applyProtection="1">
      <alignment horizontal="center" vertical="center"/>
    </xf>
    <xf numFmtId="164" fontId="7" fillId="0" borderId="10" xfId="0" applyNumberFormat="1" applyFont="1" applyBorder="1" applyAlignment="1" applyProtection="1">
      <alignment horizontal="center" vertical="center"/>
      <protection locked="0"/>
    </xf>
    <xf numFmtId="0" fontId="7" fillId="0" borderId="29" xfId="0" applyFont="1" applyBorder="1" applyAlignment="1" applyProtection="1">
      <alignment horizontal="center" vertical="center" wrapText="1"/>
      <protection locked="0"/>
    </xf>
    <xf numFmtId="0" fontId="6" fillId="0" borderId="28" xfId="0" applyFont="1" applyBorder="1" applyAlignment="1">
      <alignment horizontal="left" vertical="center" wrapText="1"/>
    </xf>
    <xf numFmtId="0" fontId="0" fillId="0" borderId="28" xfId="0" applyBorder="1"/>
    <xf numFmtId="164" fontId="7" fillId="0" borderId="28" xfId="0" applyNumberFormat="1" applyFont="1" applyBorder="1" applyAlignment="1" applyProtection="1">
      <alignment horizontal="center" vertical="center"/>
      <protection locked="0"/>
    </xf>
    <xf numFmtId="0" fontId="6" fillId="0" borderId="30" xfId="0" applyFont="1" applyBorder="1" applyAlignment="1">
      <alignment horizontal="left" vertical="center" wrapText="1"/>
    </xf>
    <xf numFmtId="0" fontId="7" fillId="0" borderId="10" xfId="0" applyFont="1" applyBorder="1" applyAlignment="1" applyProtection="1">
      <alignment horizontal="center" vertical="center" wrapText="1"/>
      <protection locked="0"/>
    </xf>
    <xf numFmtId="164" fontId="3" fillId="0" borderId="31" xfId="0" applyNumberFormat="1" applyFont="1" applyBorder="1" applyAlignment="1">
      <alignment horizontal="center" vertical="center"/>
    </xf>
    <xf numFmtId="0" fontId="7" fillId="0" borderId="7" xfId="0" applyFont="1" applyBorder="1" applyAlignment="1">
      <alignment horizontal="left" vertical="center" wrapText="1"/>
    </xf>
    <xf numFmtId="164" fontId="6" fillId="0" borderId="7" xfId="1" applyNumberFormat="1" applyFont="1" applyFill="1" applyBorder="1" applyAlignment="1" applyProtection="1">
      <alignment horizontal="center" vertical="center"/>
    </xf>
    <xf numFmtId="164" fontId="6" fillId="0" borderId="7" xfId="1" applyNumberFormat="1" applyFont="1" applyFill="1" applyBorder="1" applyAlignment="1" applyProtection="1">
      <alignment horizontal="center" vertical="center"/>
      <protection locked="0"/>
    </xf>
    <xf numFmtId="0" fontId="0" fillId="0" borderId="0" xfId="0" applyProtection="1">
      <protection locked="0"/>
    </xf>
    <xf numFmtId="0" fontId="7" fillId="0" borderId="10" xfId="0" applyFont="1" applyBorder="1" applyAlignment="1">
      <alignment horizontal="left" vertical="center" wrapText="1"/>
    </xf>
    <xf numFmtId="164" fontId="6" fillId="3" borderId="10" xfId="1" applyNumberFormat="1" applyFont="1" applyFill="1" applyBorder="1" applyAlignment="1" applyProtection="1">
      <alignment horizontal="center" vertical="center"/>
    </xf>
    <xf numFmtId="0" fontId="7" fillId="0" borderId="32" xfId="0" applyFont="1" applyBorder="1" applyAlignment="1">
      <alignment horizontal="left" vertical="center" wrapText="1"/>
    </xf>
    <xf numFmtId="0" fontId="7" fillId="0" borderId="14" xfId="0" applyFont="1" applyBorder="1" applyAlignment="1">
      <alignment horizontal="left" vertical="center" wrapText="1"/>
    </xf>
    <xf numFmtId="0" fontId="7" fillId="0" borderId="33" xfId="0" applyFont="1" applyBorder="1" applyAlignment="1">
      <alignment horizontal="left" vertical="center" wrapText="1"/>
    </xf>
    <xf numFmtId="0" fontId="7" fillId="0" borderId="28" xfId="0" applyFont="1" applyBorder="1" applyAlignment="1">
      <alignment horizontal="left" vertical="center" wrapText="1"/>
    </xf>
    <xf numFmtId="164" fontId="7" fillId="0" borderId="14" xfId="0" applyNumberFormat="1" applyFont="1" applyBorder="1" applyAlignment="1" applyProtection="1">
      <alignment horizontal="center" vertical="center"/>
      <protection locked="0"/>
    </xf>
    <xf numFmtId="0" fontId="3" fillId="0" borderId="26" xfId="0" applyFont="1" applyBorder="1" applyAlignment="1">
      <alignment horizontal="right"/>
    </xf>
    <xf numFmtId="0" fontId="3" fillId="0" borderId="23" xfId="0" applyFont="1" applyBorder="1" applyAlignment="1">
      <alignment horizontal="right"/>
    </xf>
    <xf numFmtId="164" fontId="3" fillId="0" borderId="23" xfId="0" applyNumberFormat="1" applyFont="1" applyBorder="1" applyAlignment="1">
      <alignment horizontal="center" vertical="center"/>
    </xf>
    <xf numFmtId="164" fontId="3" fillId="0" borderId="23" xfId="0" applyNumberFormat="1" applyFont="1" applyBorder="1" applyAlignment="1" applyProtection="1">
      <alignment horizontal="center" vertical="center"/>
      <protection locked="0"/>
    </xf>
    <xf numFmtId="0" fontId="9" fillId="0" borderId="0" xfId="0" applyFont="1" applyAlignment="1">
      <alignment vertical="center" wrapText="1"/>
    </xf>
    <xf numFmtId="0" fontId="6" fillId="0" borderId="20" xfId="0" applyFont="1" applyBorder="1" applyAlignment="1">
      <alignment horizontal="left" vertical="center" wrapText="1"/>
    </xf>
    <xf numFmtId="0" fontId="6" fillId="0" borderId="14" xfId="0" applyFont="1" applyBorder="1" applyAlignment="1">
      <alignment horizontal="left" vertical="center" wrapText="1"/>
    </xf>
    <xf numFmtId="164" fontId="7" fillId="0" borderId="15" xfId="0" applyNumberFormat="1" applyFont="1" applyBorder="1" applyAlignment="1" applyProtection="1">
      <alignment horizontal="center" vertical="center" wrapText="1"/>
      <protection locked="0"/>
    </xf>
    <xf numFmtId="0" fontId="3" fillId="0" borderId="22" xfId="0" applyFont="1" applyBorder="1" applyAlignment="1">
      <alignment horizontal="left" vertical="center"/>
    </xf>
    <xf numFmtId="164" fontId="7" fillId="0" borderId="23" xfId="0" applyNumberFormat="1" applyFont="1" applyBorder="1" applyAlignment="1">
      <alignment horizontal="center"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32" xfId="0" applyFont="1" applyBorder="1" applyAlignment="1">
      <alignment horizontal="left" vertical="center" wrapText="1"/>
    </xf>
    <xf numFmtId="0" fontId="6" fillId="0" borderId="37" xfId="0" applyFont="1" applyBorder="1" applyAlignment="1">
      <alignment horizontal="left" vertical="center" wrapText="1"/>
    </xf>
    <xf numFmtId="0" fontId="6" fillId="0" borderId="33" xfId="0" applyFont="1" applyBorder="1" applyAlignment="1">
      <alignment horizontal="left" vertical="center" wrapText="1"/>
    </xf>
    <xf numFmtId="0" fontId="3" fillId="0" borderId="38" xfId="0" applyFont="1" applyBorder="1" applyAlignment="1">
      <alignment horizontal="left" vertical="center"/>
    </xf>
    <xf numFmtId="0" fontId="3"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8" xfId="0" applyFont="1" applyBorder="1" applyAlignment="1" applyProtection="1">
      <alignment horizontal="center" vertical="center" wrapText="1"/>
      <protection locked="0"/>
    </xf>
    <xf numFmtId="6" fontId="6" fillId="0" borderId="36" xfId="0" applyNumberFormat="1" applyFont="1" applyBorder="1" applyAlignment="1">
      <alignment horizontal="center" vertical="center" wrapText="1"/>
    </xf>
    <xf numFmtId="164" fontId="7" fillId="0" borderId="36" xfId="0" applyNumberFormat="1" applyFont="1" applyBorder="1" applyAlignment="1" applyProtection="1">
      <alignment horizontal="center" vertical="center"/>
      <protection locked="0"/>
    </xf>
    <xf numFmtId="0" fontId="7" fillId="0" borderId="39" xfId="0" applyFont="1" applyBorder="1" applyAlignment="1" applyProtection="1">
      <alignment horizontal="center" vertical="center" wrapText="1"/>
      <protection locked="0"/>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6" fontId="6" fillId="0" borderId="41" xfId="0" applyNumberFormat="1" applyFont="1" applyBorder="1" applyAlignment="1">
      <alignment horizontal="center" vertical="center" wrapText="1"/>
    </xf>
    <xf numFmtId="164" fontId="7" fillId="0" borderId="41" xfId="0" applyNumberFormat="1" applyFont="1" applyBorder="1" applyAlignment="1" applyProtection="1">
      <alignment horizontal="center" vertical="center"/>
      <protection locked="0"/>
    </xf>
    <xf numFmtId="164" fontId="3" fillId="0" borderId="43" xfId="0" applyNumberFormat="1" applyFont="1" applyBorder="1" applyAlignment="1">
      <alignment horizontal="center" vertical="center"/>
    </xf>
    <xf numFmtId="164" fontId="7" fillId="0" borderId="44" xfId="0" applyNumberFormat="1" applyFont="1" applyBorder="1" applyAlignment="1" applyProtection="1">
      <alignment horizontal="center" vertical="center" wrapText="1"/>
      <protection locked="0"/>
    </xf>
    <xf numFmtId="0" fontId="6" fillId="0" borderId="0" xfId="0" applyFont="1"/>
    <xf numFmtId="0" fontId="3" fillId="0" borderId="5" xfId="0" applyFont="1" applyBorder="1" applyAlignment="1">
      <alignment horizontal="right" vertical="center"/>
    </xf>
    <xf numFmtId="164" fontId="3" fillId="0" borderId="5"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pplyProtection="1">
      <alignment wrapText="1"/>
      <protection locked="0"/>
    </xf>
    <xf numFmtId="164" fontId="6" fillId="0" borderId="0" xfId="0" applyNumberFormat="1" applyFont="1" applyAlignment="1" applyProtection="1">
      <alignment horizontal="center"/>
      <protection locked="0"/>
    </xf>
    <xf numFmtId="0" fontId="6" fillId="0" borderId="0" xfId="0" applyFont="1" applyAlignment="1">
      <alignment horizontal="center"/>
    </xf>
    <xf numFmtId="0" fontId="3" fillId="0" borderId="0" xfId="0" applyFont="1" applyAlignment="1">
      <alignment horizontal="right" wrapText="1"/>
    </xf>
    <xf numFmtId="0" fontId="3" fillId="0" borderId="37" xfId="0" applyFont="1" applyBorder="1" applyAlignment="1" applyProtection="1">
      <alignment wrapText="1"/>
      <protection locked="0"/>
    </xf>
    <xf numFmtId="14" fontId="6" fillId="0" borderId="37" xfId="0" applyNumberFormat="1" applyFont="1" applyBorder="1" applyAlignment="1" applyProtection="1">
      <alignment horizontal="center"/>
      <protection locked="0"/>
    </xf>
    <xf numFmtId="0" fontId="3" fillId="0" borderId="0" xfId="0" applyFont="1" applyAlignment="1" applyProtection="1">
      <alignment wrapText="1"/>
      <protection locked="0"/>
    </xf>
    <xf numFmtId="14" fontId="6" fillId="0" borderId="37" xfId="0" applyNumberFormat="1" applyFont="1" applyBorder="1" applyProtection="1">
      <protection locked="0"/>
    </xf>
    <xf numFmtId="164" fontId="6" fillId="0" borderId="0" xfId="0" applyNumberFormat="1" applyFont="1" applyAlignment="1" applyProtection="1">
      <alignment wrapText="1"/>
      <protection locked="0"/>
    </xf>
    <xf numFmtId="0" fontId="6" fillId="0" borderId="0" xfId="0" applyFont="1" applyAlignment="1">
      <alignment horizontal="left"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16" xfId="0" applyFont="1" applyBorder="1" applyAlignment="1">
      <alignment horizontal="right" vertical="center"/>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0" borderId="31" xfId="0" applyFont="1" applyBorder="1" applyAlignment="1">
      <alignment horizontal="right"/>
    </xf>
    <xf numFmtId="0" fontId="3" fillId="0" borderId="17" xfId="0" applyFont="1" applyBorder="1" applyAlignment="1">
      <alignment horizontal="right"/>
    </xf>
    <xf numFmtId="0" fontId="3" fillId="0" borderId="42" xfId="0" applyFont="1" applyBorder="1" applyAlignment="1">
      <alignment horizontal="right" vertical="center"/>
    </xf>
    <xf numFmtId="0" fontId="3" fillId="0" borderId="43" xfId="0" applyFont="1" applyBorder="1" applyAlignment="1">
      <alignment horizontal="righ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0" borderId="1" xfId="0" applyFont="1" applyBorder="1" applyAlignment="1">
      <alignment horizontal="right"/>
    </xf>
    <xf numFmtId="0" fontId="3" fillId="0" borderId="2" xfId="0" applyFont="1" applyBorder="1" applyAlignment="1">
      <alignment horizontal="right"/>
    </xf>
    <xf numFmtId="0" fontId="3" fillId="0" borderId="16" xfId="0" applyFont="1" applyBorder="1" applyAlignment="1">
      <alignment horizontal="right"/>
    </xf>
    <xf numFmtId="0" fontId="2" fillId="0" borderId="0" xfId="0" applyFont="1"/>
    <xf numFmtId="0" fontId="3"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intranet/hsg/hmf/Funding%202025%20HSGHMF2/2025%20Department%20Quartlery%20Financial%20Reports/Quarter%204%202025%20Final%20Actual%20December/V4%20South%20East%20Financial%20Report%202025%20-%20End%20of%20Year%20Version%204.xlsx" TargetMode="External"/><Relationship Id="rId1" Type="http://schemas.openxmlformats.org/officeDocument/2006/relationships/externalLinkPath" Target="http://intranet/hsg/hmf/Funding%202025%20HSGHMF2/2025%20Department%20Quartlery%20Financial%20Reports/Quarter%204%202025%20Final%20Actual%20December/V4%20South%20East%20Financial%20Report%202025%20-%20End%20of%20Year%20Version%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nancial Report"/>
      <sheetName val="Compliance Checks"/>
      <sheetName val="Reconciliation"/>
    </sheetNames>
    <sheetDataSet>
      <sheetData sheetId="0"/>
      <sheetData sheetId="1"/>
      <sheetData sheetId="2">
        <row r="2">
          <cell r="G2">
            <v>102808</v>
          </cell>
        </row>
        <row r="3">
          <cell r="G3">
            <v>88898</v>
          </cell>
        </row>
        <row r="4">
          <cell r="G4">
            <v>122496</v>
          </cell>
        </row>
        <row r="5">
          <cell r="G5">
            <v>99813</v>
          </cell>
        </row>
        <row r="6">
          <cell r="G6">
            <v>151899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5011-D55E-4EF8-85A5-79B2528AA590}">
  <sheetPr>
    <pageSetUpPr fitToPage="1"/>
  </sheetPr>
  <dimension ref="A1:N138"/>
  <sheetViews>
    <sheetView tabSelected="1" zoomScale="90" zoomScaleNormal="90" workbookViewId="0">
      <selection activeCell="G1" sqref="G1:G1048576"/>
    </sheetView>
  </sheetViews>
  <sheetFormatPr defaultColWidth="9.26953125" defaultRowHeight="14.5" x14ac:dyDescent="0.35"/>
  <cols>
    <col min="1" max="1" width="40.54296875" customWidth="1"/>
    <col min="2" max="2" width="52.54296875" customWidth="1"/>
    <col min="3" max="3" width="38" customWidth="1"/>
    <col min="4" max="6" width="21.26953125" customWidth="1"/>
    <col min="7" max="7" width="39.7265625" hidden="1" customWidth="1"/>
  </cols>
  <sheetData>
    <row r="1" spans="1:7" x14ac:dyDescent="0.35">
      <c r="A1" s="145" t="s">
        <v>0</v>
      </c>
      <c r="B1" s="145"/>
    </row>
    <row r="2" spans="1:7" x14ac:dyDescent="0.35">
      <c r="A2" s="145"/>
      <c r="B2" s="145"/>
    </row>
    <row r="4" spans="1:7" x14ac:dyDescent="0.35">
      <c r="A4" s="146" t="s">
        <v>1</v>
      </c>
      <c r="B4" s="146"/>
      <c r="C4" s="146"/>
      <c r="D4" s="146"/>
    </row>
    <row r="5" spans="1:7" ht="15" thickBot="1" x14ac:dyDescent="0.4">
      <c r="A5" s="1"/>
      <c r="B5" s="1" t="s">
        <v>2</v>
      </c>
      <c r="C5" s="1"/>
      <c r="D5" s="1"/>
    </row>
    <row r="6" spans="1:7" ht="15.75" customHeight="1" thickBot="1" x14ac:dyDescent="0.4">
      <c r="A6" s="139" t="s">
        <v>3</v>
      </c>
      <c r="B6" s="140"/>
      <c r="C6" s="140"/>
      <c r="D6" s="140"/>
      <c r="E6" s="140"/>
      <c r="F6" s="140"/>
      <c r="G6" s="141"/>
    </row>
    <row r="7" spans="1:7" ht="15.75" customHeight="1" thickBot="1" x14ac:dyDescent="0.4">
      <c r="A7" s="139" t="s">
        <v>4</v>
      </c>
      <c r="B7" s="140"/>
      <c r="C7" s="140"/>
      <c r="D7" s="140"/>
      <c r="E7" s="140"/>
      <c r="F7" s="140"/>
      <c r="G7" s="141"/>
    </row>
    <row r="8" spans="1:7" ht="54.5" thickBot="1" x14ac:dyDescent="0.4">
      <c r="A8" s="2" t="s">
        <v>5</v>
      </c>
      <c r="B8" s="3" t="s">
        <v>6</v>
      </c>
      <c r="C8" s="2" t="s">
        <v>7</v>
      </c>
      <c r="D8" s="4" t="s">
        <v>8</v>
      </c>
      <c r="E8" s="5" t="s">
        <v>9</v>
      </c>
      <c r="F8" s="6" t="s">
        <v>10</v>
      </c>
      <c r="G8" s="6"/>
    </row>
    <row r="9" spans="1:7" x14ac:dyDescent="0.35">
      <c r="A9" s="7" t="s">
        <v>11</v>
      </c>
      <c r="B9" s="8" t="s">
        <v>12</v>
      </c>
      <c r="C9" s="8" t="s">
        <v>13</v>
      </c>
      <c r="D9" s="9">
        <v>103619.96750386663</v>
      </c>
      <c r="E9" s="10">
        <v>104993.10750386663</v>
      </c>
      <c r="F9" s="10">
        <v>104993.11</v>
      </c>
      <c r="G9" s="11"/>
    </row>
    <row r="10" spans="1:7" x14ac:dyDescent="0.35">
      <c r="A10" s="7" t="s">
        <v>15</v>
      </c>
      <c r="B10" s="8" t="s">
        <v>16</v>
      </c>
      <c r="C10" s="8" t="s">
        <v>13</v>
      </c>
      <c r="D10" s="9">
        <v>104862.33195013332</v>
      </c>
      <c r="E10" s="10">
        <v>106367.27195013332</v>
      </c>
      <c r="F10" s="10">
        <v>106367.273</v>
      </c>
      <c r="G10" s="11"/>
    </row>
    <row r="11" spans="1:7" x14ac:dyDescent="0.35">
      <c r="A11" s="7" t="s">
        <v>15</v>
      </c>
      <c r="B11" s="8" t="s">
        <v>17</v>
      </c>
      <c r="C11" s="8" t="s">
        <v>13</v>
      </c>
      <c r="D11" s="9">
        <v>42329.282666666666</v>
      </c>
      <c r="E11" s="10">
        <v>42975.782666666666</v>
      </c>
      <c r="F11" s="10">
        <v>42975.783000000003</v>
      </c>
      <c r="G11" s="11"/>
    </row>
    <row r="12" spans="1:7" x14ac:dyDescent="0.35">
      <c r="A12" s="7" t="s">
        <v>18</v>
      </c>
      <c r="B12" s="8" t="s">
        <v>16</v>
      </c>
      <c r="C12" s="8" t="s">
        <v>13</v>
      </c>
      <c r="D12" s="9">
        <v>103619.96750386663</v>
      </c>
      <c r="E12" s="10">
        <v>105133.20750386664</v>
      </c>
      <c r="F12" s="10">
        <v>105133.25</v>
      </c>
      <c r="G12" s="11"/>
    </row>
    <row r="13" spans="1:7" x14ac:dyDescent="0.35">
      <c r="A13" s="12" t="s">
        <v>19</v>
      </c>
      <c r="B13" s="13" t="s">
        <v>16</v>
      </c>
      <c r="C13" s="13" t="s">
        <v>13</v>
      </c>
      <c r="D13" s="14">
        <v>78647.807194666646</v>
      </c>
      <c r="E13" s="10">
        <v>79682.127194666653</v>
      </c>
      <c r="F13" s="10">
        <v>79682.12999999999</v>
      </c>
      <c r="G13" s="11"/>
    </row>
    <row r="14" spans="1:7" x14ac:dyDescent="0.35">
      <c r="A14" s="12" t="s">
        <v>20</v>
      </c>
      <c r="B14" s="13" t="s">
        <v>16</v>
      </c>
      <c r="C14" s="13" t="s">
        <v>13</v>
      </c>
      <c r="D14" s="9">
        <v>78647.807194666646</v>
      </c>
      <c r="E14" s="10">
        <v>79721.627194666653</v>
      </c>
      <c r="F14" s="10">
        <v>79721.63</v>
      </c>
      <c r="G14" s="11"/>
    </row>
    <row r="15" spans="1:7" x14ac:dyDescent="0.35">
      <c r="A15" s="15" t="s">
        <v>19</v>
      </c>
      <c r="B15" s="16" t="s">
        <v>21</v>
      </c>
      <c r="C15" s="13" t="s">
        <v>22</v>
      </c>
      <c r="D15" s="9">
        <v>47753</v>
      </c>
      <c r="E15" s="10">
        <v>86730</v>
      </c>
      <c r="F15" s="10">
        <v>86730</v>
      </c>
      <c r="G15" s="11"/>
    </row>
    <row r="16" spans="1:7" x14ac:dyDescent="0.35">
      <c r="A16" s="17" t="s">
        <v>20</v>
      </c>
      <c r="B16" s="16" t="s">
        <v>23</v>
      </c>
      <c r="C16" s="16" t="s">
        <v>24</v>
      </c>
      <c r="D16" s="9">
        <v>73150</v>
      </c>
      <c r="E16" s="10">
        <v>75478</v>
      </c>
      <c r="F16" s="10">
        <v>75478</v>
      </c>
      <c r="G16" s="11"/>
    </row>
    <row r="17" spans="1:7" x14ac:dyDescent="0.35">
      <c r="A17" s="18" t="s">
        <v>20</v>
      </c>
      <c r="B17" s="16" t="s">
        <v>25</v>
      </c>
      <c r="C17" s="16" t="s">
        <v>26</v>
      </c>
      <c r="D17" s="19">
        <v>90619</v>
      </c>
      <c r="E17" s="10">
        <v>93220</v>
      </c>
      <c r="F17" s="10">
        <v>93220</v>
      </c>
      <c r="G17" s="11"/>
    </row>
    <row r="18" spans="1:7" x14ac:dyDescent="0.35">
      <c r="A18" s="20" t="s">
        <v>11</v>
      </c>
      <c r="B18" s="16" t="s">
        <v>27</v>
      </c>
      <c r="C18" s="16" t="s">
        <v>13</v>
      </c>
      <c r="D18" s="21">
        <v>176622</v>
      </c>
      <c r="E18" s="10">
        <v>179271.32</v>
      </c>
      <c r="F18" s="10">
        <v>179271.32</v>
      </c>
      <c r="G18" s="11"/>
    </row>
    <row r="19" spans="1:7" x14ac:dyDescent="0.35">
      <c r="A19" s="20" t="s">
        <v>11</v>
      </c>
      <c r="B19" s="16" t="s">
        <v>27</v>
      </c>
      <c r="C19" s="16" t="s">
        <v>28</v>
      </c>
      <c r="D19" s="21">
        <v>44808</v>
      </c>
      <c r="E19" s="10">
        <v>46510.33</v>
      </c>
      <c r="F19" s="10">
        <v>46510</v>
      </c>
      <c r="G19" s="11"/>
    </row>
    <row r="20" spans="1:7" ht="15" thickBot="1" x14ac:dyDescent="0.4">
      <c r="A20" s="22" t="s">
        <v>15</v>
      </c>
      <c r="B20" s="23" t="s">
        <v>29</v>
      </c>
      <c r="C20" s="24" t="s">
        <v>22</v>
      </c>
      <c r="D20" s="25">
        <v>63823.55</v>
      </c>
      <c r="E20" s="26">
        <v>67452.55</v>
      </c>
      <c r="F20" s="26">
        <v>67452</v>
      </c>
      <c r="G20" s="27"/>
    </row>
    <row r="21" spans="1:7" ht="15" thickBot="1" x14ac:dyDescent="0.4">
      <c r="A21" s="142" t="s">
        <v>30</v>
      </c>
      <c r="B21" s="143"/>
      <c r="C21" s="144"/>
      <c r="D21" s="28">
        <f>SUM(D9:D20)</f>
        <v>1008502.7140138666</v>
      </c>
      <c r="E21" s="28">
        <f t="shared" ref="E21" si="0">SUM(E9:E20)</f>
        <v>1067535.3240138665</v>
      </c>
      <c r="F21" s="28">
        <f>SUM(F9:F20)</f>
        <v>1067534.496</v>
      </c>
      <c r="G21" s="29"/>
    </row>
    <row r="22" spans="1:7" ht="15" thickBot="1" x14ac:dyDescent="0.4">
      <c r="A22" s="30"/>
      <c r="B22" s="31"/>
      <c r="C22" s="31"/>
      <c r="D22" s="32"/>
      <c r="E22" s="32"/>
      <c r="F22" s="32"/>
    </row>
    <row r="23" spans="1:7" ht="15" thickBot="1" x14ac:dyDescent="0.4">
      <c r="A23" s="139" t="s">
        <v>31</v>
      </c>
      <c r="B23" s="140"/>
      <c r="C23" s="140"/>
      <c r="D23" s="140"/>
      <c r="E23" s="140"/>
      <c r="F23" s="140"/>
      <c r="G23" s="141"/>
    </row>
    <row r="24" spans="1:7" ht="54.5" thickBot="1" x14ac:dyDescent="0.4">
      <c r="A24" s="33" t="s">
        <v>5</v>
      </c>
      <c r="B24" s="34" t="s">
        <v>6</v>
      </c>
      <c r="C24" s="33" t="s">
        <v>7</v>
      </c>
      <c r="D24" s="35" t="s">
        <v>8</v>
      </c>
      <c r="E24" s="36" t="s">
        <v>9</v>
      </c>
      <c r="F24" s="6" t="s">
        <v>10</v>
      </c>
      <c r="G24" s="6"/>
    </row>
    <row r="25" spans="1:7" x14ac:dyDescent="0.35">
      <c r="A25" s="7" t="s">
        <v>11</v>
      </c>
      <c r="B25" s="8" t="s">
        <v>32</v>
      </c>
      <c r="C25" s="8" t="s">
        <v>33</v>
      </c>
      <c r="D25" s="9">
        <v>140004.1</v>
      </c>
      <c r="E25" s="10">
        <v>145099.1</v>
      </c>
      <c r="F25" s="10">
        <v>145099</v>
      </c>
      <c r="G25" s="11"/>
    </row>
    <row r="26" spans="1:7" x14ac:dyDescent="0.35">
      <c r="A26" s="7" t="s">
        <v>15</v>
      </c>
      <c r="B26" s="8" t="s">
        <v>32</v>
      </c>
      <c r="C26" s="8" t="s">
        <v>13</v>
      </c>
      <c r="D26" s="9">
        <v>167782.69</v>
      </c>
      <c r="E26" s="10">
        <v>170273.84</v>
      </c>
      <c r="F26" s="10">
        <v>170273.84</v>
      </c>
      <c r="G26" s="11"/>
    </row>
    <row r="27" spans="1:7" x14ac:dyDescent="0.35">
      <c r="A27" s="7" t="s">
        <v>18</v>
      </c>
      <c r="B27" s="8" t="s">
        <v>32</v>
      </c>
      <c r="C27" s="8" t="s">
        <v>13</v>
      </c>
      <c r="D27" s="9">
        <v>181321.27</v>
      </c>
      <c r="E27" s="10">
        <v>142587</v>
      </c>
      <c r="F27" s="10">
        <v>142586.9</v>
      </c>
      <c r="G27" s="11"/>
    </row>
    <row r="28" spans="1:7" x14ac:dyDescent="0.35">
      <c r="A28" s="7" t="s">
        <v>19</v>
      </c>
      <c r="B28" s="8" t="s">
        <v>32</v>
      </c>
      <c r="C28" s="8" t="s">
        <v>13</v>
      </c>
      <c r="D28" s="9">
        <v>121114.66</v>
      </c>
      <c r="E28" s="10">
        <v>122912.2</v>
      </c>
      <c r="F28" s="10">
        <v>122912.2</v>
      </c>
      <c r="G28" s="11"/>
    </row>
    <row r="29" spans="1:7" ht="15" thickBot="1" x14ac:dyDescent="0.4">
      <c r="A29" s="37" t="s">
        <v>20</v>
      </c>
      <c r="B29" s="38" t="s">
        <v>32</v>
      </c>
      <c r="C29" s="38" t="s">
        <v>34</v>
      </c>
      <c r="D29" s="39">
        <v>121114.66</v>
      </c>
      <c r="E29" s="26">
        <v>80492</v>
      </c>
      <c r="F29" s="26">
        <v>80492.3</v>
      </c>
      <c r="G29" s="27"/>
    </row>
    <row r="30" spans="1:7" ht="15" thickBot="1" x14ac:dyDescent="0.4">
      <c r="A30" s="142" t="s">
        <v>30</v>
      </c>
      <c r="B30" s="143"/>
      <c r="C30" s="144"/>
      <c r="D30" s="28">
        <f>SUM(D25:D29)</f>
        <v>731337.38000000012</v>
      </c>
      <c r="E30" s="28">
        <f t="shared" ref="E30" si="1">SUM(E25:E29)</f>
        <v>661364.14</v>
      </c>
      <c r="F30" s="28">
        <f>SUM(F25:F29)</f>
        <v>661364.24</v>
      </c>
      <c r="G30" s="29"/>
    </row>
    <row r="31" spans="1:7" ht="15" thickBot="1" x14ac:dyDescent="0.4"/>
    <row r="32" spans="1:7" ht="15.75" customHeight="1" thickBot="1" x14ac:dyDescent="0.4">
      <c r="A32" s="139" t="s">
        <v>35</v>
      </c>
      <c r="B32" s="140"/>
      <c r="C32" s="140"/>
      <c r="D32" s="140"/>
      <c r="E32" s="140"/>
      <c r="F32" s="140"/>
      <c r="G32" s="141"/>
    </row>
    <row r="33" spans="1:7" ht="15.75" customHeight="1" thickBot="1" x14ac:dyDescent="0.4">
      <c r="A33" s="139" t="s">
        <v>36</v>
      </c>
      <c r="B33" s="140"/>
      <c r="C33" s="140"/>
      <c r="D33" s="140"/>
      <c r="E33" s="140"/>
      <c r="F33" s="140"/>
      <c r="G33" s="141"/>
    </row>
    <row r="34" spans="1:7" ht="54.5" thickBot="1" x14ac:dyDescent="0.4">
      <c r="A34" s="33" t="s">
        <v>5</v>
      </c>
      <c r="B34" s="33" t="s">
        <v>37</v>
      </c>
      <c r="C34" s="33" t="s">
        <v>7</v>
      </c>
      <c r="D34" s="35" t="s">
        <v>8</v>
      </c>
      <c r="E34" s="36" t="s">
        <v>9</v>
      </c>
      <c r="F34" s="6" t="s">
        <v>10</v>
      </c>
      <c r="G34" s="6"/>
    </row>
    <row r="35" spans="1:7" ht="15" thickBot="1" x14ac:dyDescent="0.4">
      <c r="A35" s="40" t="s">
        <v>11</v>
      </c>
      <c r="B35" s="41" t="s">
        <v>38</v>
      </c>
      <c r="C35" s="42" t="s">
        <v>13</v>
      </c>
      <c r="D35" s="43">
        <v>37614</v>
      </c>
      <c r="E35" s="44">
        <v>37871.5</v>
      </c>
      <c r="F35" s="44">
        <v>37871.5</v>
      </c>
      <c r="G35" s="45" t="s">
        <v>14</v>
      </c>
    </row>
    <row r="36" spans="1:7" ht="15" thickBot="1" x14ac:dyDescent="0.4">
      <c r="A36" s="142" t="s">
        <v>30</v>
      </c>
      <c r="B36" s="143"/>
      <c r="C36" s="144"/>
      <c r="D36" s="28">
        <f>SUM(D35:D35)</f>
        <v>37614</v>
      </c>
      <c r="E36" s="28">
        <f t="shared" ref="E36:F36" si="2">SUM(E35:E35)</f>
        <v>37871.5</v>
      </c>
      <c r="F36" s="28">
        <f t="shared" si="2"/>
        <v>37871.5</v>
      </c>
      <c r="G36" s="29"/>
    </row>
    <row r="37" spans="1:7" ht="15" thickBot="1" x14ac:dyDescent="0.4">
      <c r="A37" s="31"/>
      <c r="B37" s="31"/>
      <c r="C37" s="31"/>
      <c r="D37" s="32"/>
      <c r="E37" s="32"/>
      <c r="F37" s="32"/>
    </row>
    <row r="38" spans="1:7" ht="15" thickBot="1" x14ac:dyDescent="0.4">
      <c r="A38" s="139" t="s">
        <v>39</v>
      </c>
      <c r="B38" s="140"/>
      <c r="C38" s="140"/>
      <c r="D38" s="140"/>
      <c r="E38" s="140"/>
      <c r="F38" s="140"/>
      <c r="G38" s="141"/>
    </row>
    <row r="39" spans="1:7" ht="54.5" thickBot="1" x14ac:dyDescent="0.4">
      <c r="A39" s="33" t="s">
        <v>5</v>
      </c>
      <c r="B39" s="33" t="s">
        <v>37</v>
      </c>
      <c r="C39" s="33" t="s">
        <v>7</v>
      </c>
      <c r="D39" s="35" t="s">
        <v>8</v>
      </c>
      <c r="E39" s="36" t="s">
        <v>9</v>
      </c>
      <c r="F39" s="6" t="s">
        <v>10</v>
      </c>
      <c r="G39" s="6"/>
    </row>
    <row r="40" spans="1:7" ht="15" thickBot="1" x14ac:dyDescent="0.4">
      <c r="A40" s="46"/>
      <c r="B40" s="47"/>
      <c r="C40" s="47"/>
      <c r="D40" s="48"/>
      <c r="E40" s="49"/>
      <c r="F40" s="49"/>
      <c r="G40" s="50"/>
    </row>
    <row r="41" spans="1:7" ht="15" thickBot="1" x14ac:dyDescent="0.4">
      <c r="A41" s="142" t="s">
        <v>30</v>
      </c>
      <c r="B41" s="143"/>
      <c r="C41" s="144"/>
      <c r="D41" s="28">
        <f>SUM(D40)</f>
        <v>0</v>
      </c>
      <c r="E41" s="28">
        <f t="shared" ref="E41:F41" si="3">SUM(E40)</f>
        <v>0</v>
      </c>
      <c r="F41" s="28">
        <f t="shared" si="3"/>
        <v>0</v>
      </c>
      <c r="G41" s="29"/>
    </row>
    <row r="42" spans="1:7" ht="15" thickBot="1" x14ac:dyDescent="0.4">
      <c r="A42" s="31"/>
      <c r="B42" s="31"/>
      <c r="C42" s="31"/>
      <c r="D42" s="32"/>
      <c r="E42" s="32"/>
      <c r="F42" s="32"/>
    </row>
    <row r="43" spans="1:7" ht="15" thickBot="1" x14ac:dyDescent="0.4">
      <c r="A43" s="139" t="s">
        <v>40</v>
      </c>
      <c r="B43" s="140"/>
      <c r="C43" s="140"/>
      <c r="D43" s="140"/>
      <c r="E43" s="140"/>
      <c r="F43" s="140"/>
      <c r="G43" s="141"/>
    </row>
    <row r="44" spans="1:7" ht="54.5" thickBot="1" x14ac:dyDescent="0.4">
      <c r="A44" s="33" t="s">
        <v>5</v>
      </c>
      <c r="B44" s="33" t="s">
        <v>37</v>
      </c>
      <c r="C44" s="33" t="s">
        <v>7</v>
      </c>
      <c r="D44" s="35" t="s">
        <v>8</v>
      </c>
      <c r="E44" s="36" t="s">
        <v>9</v>
      </c>
      <c r="F44" s="6" t="s">
        <v>10</v>
      </c>
      <c r="G44" s="6"/>
    </row>
    <row r="45" spans="1:7" ht="15" thickBot="1" x14ac:dyDescent="0.4">
      <c r="A45" s="7" t="s">
        <v>11</v>
      </c>
      <c r="B45" s="51" t="s">
        <v>41</v>
      </c>
      <c r="C45" s="8" t="s">
        <v>13</v>
      </c>
      <c r="D45" s="9">
        <v>52911.60333333334</v>
      </c>
      <c r="E45" s="10">
        <v>53647</v>
      </c>
      <c r="F45" s="10">
        <v>53646.6</v>
      </c>
      <c r="G45" s="11" t="s">
        <v>14</v>
      </c>
    </row>
    <row r="46" spans="1:7" ht="15" thickBot="1" x14ac:dyDescent="0.4">
      <c r="A46" s="142" t="s">
        <v>30</v>
      </c>
      <c r="B46" s="143"/>
      <c r="C46" s="144"/>
      <c r="D46" s="28">
        <f>SUM(D45)</f>
        <v>52911.60333333334</v>
      </c>
      <c r="E46" s="28">
        <f t="shared" ref="E46:F46" si="4">SUM(E45)</f>
        <v>53647</v>
      </c>
      <c r="F46" s="28">
        <f t="shared" si="4"/>
        <v>53646.6</v>
      </c>
      <c r="G46" s="29"/>
    </row>
    <row r="47" spans="1:7" ht="15" thickBot="1" x14ac:dyDescent="0.4">
      <c r="A47" s="31"/>
      <c r="B47" s="31"/>
      <c r="C47" s="31"/>
      <c r="D47" s="32"/>
      <c r="E47" s="32"/>
      <c r="F47" s="32"/>
    </row>
    <row r="48" spans="1:7" ht="15" thickBot="1" x14ac:dyDescent="0.4">
      <c r="A48" s="132" t="s">
        <v>42</v>
      </c>
      <c r="B48" s="133"/>
      <c r="C48" s="133"/>
      <c r="D48" s="133"/>
      <c r="E48" s="133"/>
      <c r="F48" s="133"/>
      <c r="G48" s="134"/>
    </row>
    <row r="49" spans="1:7" ht="54.5" thickBot="1" x14ac:dyDescent="0.4">
      <c r="A49" s="33" t="s">
        <v>5</v>
      </c>
      <c r="B49" s="33" t="s">
        <v>37</v>
      </c>
      <c r="C49" s="33" t="s">
        <v>7</v>
      </c>
      <c r="D49" s="35" t="s">
        <v>8</v>
      </c>
      <c r="E49" s="36" t="s">
        <v>9</v>
      </c>
      <c r="F49" s="6" t="s">
        <v>10</v>
      </c>
      <c r="G49" s="6"/>
    </row>
    <row r="50" spans="1:7" x14ac:dyDescent="0.35">
      <c r="A50" s="52" t="s">
        <v>11</v>
      </c>
      <c r="B50" s="42" t="s">
        <v>43</v>
      </c>
      <c r="C50" s="42" t="s">
        <v>44</v>
      </c>
      <c r="D50" s="19">
        <v>389636</v>
      </c>
      <c r="E50" s="53">
        <v>401563.11</v>
      </c>
      <c r="F50" s="53">
        <v>401563</v>
      </c>
      <c r="G50" s="11"/>
    </row>
    <row r="51" spans="1:7" x14ac:dyDescent="0.35">
      <c r="A51" s="18" t="s">
        <v>11</v>
      </c>
      <c r="B51" s="16" t="s">
        <v>45</v>
      </c>
      <c r="C51" s="16" t="s">
        <v>46</v>
      </c>
      <c r="D51" s="19">
        <v>932077.17</v>
      </c>
      <c r="E51" s="53">
        <v>957235.17</v>
      </c>
      <c r="F51" s="53">
        <v>932076.5</v>
      </c>
      <c r="G51" s="54"/>
    </row>
    <row r="52" spans="1:7" x14ac:dyDescent="0.35">
      <c r="A52" s="18" t="s">
        <v>11</v>
      </c>
      <c r="B52" s="16" t="s">
        <v>47</v>
      </c>
      <c r="C52" s="16" t="s">
        <v>46</v>
      </c>
      <c r="D52" s="19">
        <v>242147</v>
      </c>
      <c r="E52" s="53">
        <v>242147</v>
      </c>
      <c r="F52" s="53">
        <v>213376.67</v>
      </c>
      <c r="G52" s="11"/>
    </row>
    <row r="53" spans="1:7" x14ac:dyDescent="0.35">
      <c r="A53" s="20" t="s">
        <v>11</v>
      </c>
      <c r="B53" s="55" t="s">
        <v>38</v>
      </c>
      <c r="C53" s="55" t="s">
        <v>13</v>
      </c>
      <c r="D53" s="19">
        <v>48155</v>
      </c>
      <c r="E53" s="53">
        <v>48575.14</v>
      </c>
      <c r="F53" s="53">
        <v>48575.14</v>
      </c>
      <c r="G53" s="11"/>
    </row>
    <row r="54" spans="1:7" x14ac:dyDescent="0.35">
      <c r="A54" s="20" t="s">
        <v>15</v>
      </c>
      <c r="B54" s="55" t="s">
        <v>48</v>
      </c>
      <c r="C54" s="56" t="s">
        <v>26</v>
      </c>
      <c r="D54" s="19">
        <v>433115</v>
      </c>
      <c r="E54" s="53">
        <f>440826+10050</f>
        <v>450876</v>
      </c>
      <c r="F54" s="53">
        <v>450876</v>
      </c>
      <c r="G54" s="57"/>
    </row>
    <row r="55" spans="1:7" x14ac:dyDescent="0.35">
      <c r="A55" s="20" t="s">
        <v>15</v>
      </c>
      <c r="B55" s="16" t="s">
        <v>47</v>
      </c>
      <c r="C55" s="56" t="s">
        <v>49</v>
      </c>
      <c r="D55" s="19">
        <v>4235</v>
      </c>
      <c r="E55" s="53">
        <v>4235</v>
      </c>
      <c r="F55" s="53">
        <v>4235</v>
      </c>
      <c r="G55" s="11"/>
    </row>
    <row r="56" spans="1:7" x14ac:dyDescent="0.35">
      <c r="A56" s="20" t="s">
        <v>15</v>
      </c>
      <c r="B56" s="16" t="s">
        <v>47</v>
      </c>
      <c r="C56" s="56" t="s">
        <v>49</v>
      </c>
      <c r="D56" s="58">
        <v>152979.59</v>
      </c>
      <c r="E56" s="53">
        <v>152979.59</v>
      </c>
      <c r="F56" s="53">
        <v>152979.59</v>
      </c>
      <c r="G56" s="11"/>
    </row>
    <row r="57" spans="1:7" x14ac:dyDescent="0.35">
      <c r="A57" s="20" t="s">
        <v>15</v>
      </c>
      <c r="B57" s="55" t="s">
        <v>50</v>
      </c>
      <c r="C57" s="56" t="s">
        <v>51</v>
      </c>
      <c r="D57" s="19">
        <v>119961</v>
      </c>
      <c r="E57" s="53">
        <v>124215.05</v>
      </c>
      <c r="F57" s="53">
        <v>124215.04999999999</v>
      </c>
      <c r="G57" s="11"/>
    </row>
    <row r="58" spans="1:7" x14ac:dyDescent="0.35">
      <c r="A58" s="20" t="s">
        <v>15</v>
      </c>
      <c r="B58" s="55" t="s">
        <v>52</v>
      </c>
      <c r="C58" s="56" t="s">
        <v>53</v>
      </c>
      <c r="D58" s="19">
        <v>54200</v>
      </c>
      <c r="E58" s="53">
        <v>55657.75</v>
      </c>
      <c r="F58" s="53">
        <v>55657.75</v>
      </c>
      <c r="G58" s="11"/>
    </row>
    <row r="59" spans="1:7" x14ac:dyDescent="0.35">
      <c r="A59" s="20" t="s">
        <v>15</v>
      </c>
      <c r="B59" s="55" t="s">
        <v>54</v>
      </c>
      <c r="C59" s="56" t="s">
        <v>53</v>
      </c>
      <c r="D59" s="19">
        <v>254234.12</v>
      </c>
      <c r="E59" s="53">
        <v>257914.37</v>
      </c>
      <c r="F59" s="53">
        <v>257914.37</v>
      </c>
      <c r="G59" s="11"/>
    </row>
    <row r="60" spans="1:7" x14ac:dyDescent="0.35">
      <c r="A60" s="18" t="s">
        <v>55</v>
      </c>
      <c r="B60" s="16" t="s">
        <v>56</v>
      </c>
      <c r="C60" s="56" t="s">
        <v>46</v>
      </c>
      <c r="D60" s="19">
        <v>884146.99</v>
      </c>
      <c r="E60" s="53">
        <v>908716.99</v>
      </c>
      <c r="F60" s="53">
        <v>908717</v>
      </c>
      <c r="G60" s="11"/>
    </row>
    <row r="61" spans="1:7" x14ac:dyDescent="0.35">
      <c r="A61" s="18" t="s">
        <v>55</v>
      </c>
      <c r="B61" s="16" t="s">
        <v>47</v>
      </c>
      <c r="C61" s="56" t="s">
        <v>46</v>
      </c>
      <c r="D61" s="19">
        <v>97878</v>
      </c>
      <c r="E61" s="53">
        <v>97878</v>
      </c>
      <c r="F61" s="53">
        <v>97878</v>
      </c>
      <c r="G61" s="11"/>
    </row>
    <row r="62" spans="1:7" x14ac:dyDescent="0.35">
      <c r="A62" s="20" t="s">
        <v>19</v>
      </c>
      <c r="B62" s="55" t="s">
        <v>57</v>
      </c>
      <c r="C62" s="56" t="s">
        <v>46</v>
      </c>
      <c r="D62" s="19">
        <v>388059</v>
      </c>
      <c r="E62" s="53">
        <v>401896</v>
      </c>
      <c r="F62" s="53">
        <v>401896</v>
      </c>
      <c r="G62" s="11"/>
    </row>
    <row r="63" spans="1:7" x14ac:dyDescent="0.35">
      <c r="A63" s="20" t="s">
        <v>19</v>
      </c>
      <c r="B63" s="16" t="s">
        <v>47</v>
      </c>
      <c r="C63" s="56" t="s">
        <v>46</v>
      </c>
      <c r="D63" s="59">
        <v>46199</v>
      </c>
      <c r="E63" s="60">
        <v>46199</v>
      </c>
      <c r="F63" s="60">
        <v>46199</v>
      </c>
      <c r="G63" s="61"/>
    </row>
    <row r="64" spans="1:7" x14ac:dyDescent="0.35">
      <c r="A64" s="62" t="s">
        <v>19</v>
      </c>
      <c r="B64" s="62" t="s">
        <v>47</v>
      </c>
      <c r="C64" s="63" t="s">
        <v>58</v>
      </c>
      <c r="D64" s="59">
        <v>106309.37</v>
      </c>
      <c r="E64" s="64">
        <v>106309</v>
      </c>
      <c r="F64" s="64">
        <v>106309</v>
      </c>
      <c r="G64" s="61"/>
    </row>
    <row r="65" spans="1:7" x14ac:dyDescent="0.35">
      <c r="A65" s="65" t="s">
        <v>20</v>
      </c>
      <c r="B65" s="62" t="s">
        <v>59</v>
      </c>
      <c r="C65" s="62" t="s">
        <v>26</v>
      </c>
      <c r="D65" s="19">
        <v>734620</v>
      </c>
      <c r="E65" s="60">
        <v>759167</v>
      </c>
      <c r="F65" s="60">
        <v>759167</v>
      </c>
      <c r="G65" s="61"/>
    </row>
    <row r="66" spans="1:7" ht="15" thickBot="1" x14ac:dyDescent="0.4">
      <c r="A66" s="16" t="s">
        <v>20</v>
      </c>
      <c r="B66" s="16" t="s">
        <v>47</v>
      </c>
      <c r="C66" s="16" t="s">
        <v>26</v>
      </c>
      <c r="D66" s="19">
        <v>27130</v>
      </c>
      <c r="E66" s="60">
        <v>27130</v>
      </c>
      <c r="F66" s="60">
        <v>27130</v>
      </c>
      <c r="G66" s="66"/>
    </row>
    <row r="67" spans="1:7" ht="15" thickBot="1" x14ac:dyDescent="0.4">
      <c r="A67" s="142" t="s">
        <v>30</v>
      </c>
      <c r="B67" s="143"/>
      <c r="C67" s="143"/>
      <c r="D67" s="67">
        <f>SUM(D50:D66)</f>
        <v>4915082.24</v>
      </c>
      <c r="E67" s="67">
        <f t="shared" ref="E67:F67" si="5">SUM(E50:E66)</f>
        <v>5042694.17</v>
      </c>
      <c r="F67" s="67">
        <f t="shared" si="5"/>
        <v>4988765.07</v>
      </c>
      <c r="G67" s="29"/>
    </row>
    <row r="68" spans="1:7" ht="15" thickBot="1" x14ac:dyDescent="0.4">
      <c r="A68" s="31"/>
      <c r="B68" s="31"/>
      <c r="C68" s="31"/>
      <c r="D68" s="32"/>
      <c r="E68" s="32"/>
      <c r="F68" s="32"/>
    </row>
    <row r="69" spans="1:7" ht="15.75" customHeight="1" thickBot="1" x14ac:dyDescent="0.4">
      <c r="A69" s="139" t="s">
        <v>60</v>
      </c>
      <c r="B69" s="140"/>
      <c r="C69" s="140"/>
      <c r="D69" s="140"/>
      <c r="E69" s="140"/>
      <c r="F69" s="140"/>
      <c r="G69" s="141"/>
    </row>
    <row r="70" spans="1:7" ht="16.5" customHeight="1" thickBot="1" x14ac:dyDescent="0.4">
      <c r="A70" s="139" t="s">
        <v>61</v>
      </c>
      <c r="B70" s="140"/>
      <c r="C70" s="140"/>
      <c r="D70" s="140"/>
      <c r="E70" s="140"/>
      <c r="F70" s="140"/>
      <c r="G70" s="141"/>
    </row>
    <row r="71" spans="1:7" ht="54.5" thickBot="1" x14ac:dyDescent="0.4">
      <c r="A71" s="33" t="s">
        <v>5</v>
      </c>
      <c r="B71" s="33" t="s">
        <v>62</v>
      </c>
      <c r="C71" s="33" t="s">
        <v>63</v>
      </c>
      <c r="D71" s="35" t="s">
        <v>8</v>
      </c>
      <c r="E71" s="36" t="s">
        <v>9</v>
      </c>
      <c r="F71" s="6" t="s">
        <v>10</v>
      </c>
      <c r="G71" s="6"/>
    </row>
    <row r="72" spans="1:7" x14ac:dyDescent="0.35">
      <c r="A72" s="55" t="s">
        <v>11</v>
      </c>
      <c r="B72" s="68" t="s">
        <v>64</v>
      </c>
      <c r="C72" s="68" t="s">
        <v>64</v>
      </c>
      <c r="D72" s="69">
        <v>1204500</v>
      </c>
      <c r="E72" s="70">
        <f>F72</f>
        <v>1115119.5</v>
      </c>
      <c r="F72" s="71">
        <v>1115119.5</v>
      </c>
      <c r="G72" s="11"/>
    </row>
    <row r="73" spans="1:7" x14ac:dyDescent="0.35">
      <c r="A73" s="16" t="s">
        <v>11</v>
      </c>
      <c r="B73" s="72" t="s">
        <v>64</v>
      </c>
      <c r="C73" s="72" t="s">
        <v>65</v>
      </c>
      <c r="D73" s="69">
        <v>132880</v>
      </c>
      <c r="E73" s="53">
        <v>0</v>
      </c>
      <c r="F73" s="53">
        <v>0</v>
      </c>
      <c r="G73" s="11"/>
    </row>
    <row r="74" spans="1:7" x14ac:dyDescent="0.35">
      <c r="A74" s="16" t="s">
        <v>15</v>
      </c>
      <c r="B74" s="72" t="s">
        <v>66</v>
      </c>
      <c r="C74" s="72" t="s">
        <v>66</v>
      </c>
      <c r="D74" s="73">
        <v>137800</v>
      </c>
      <c r="E74" s="53">
        <f>F74</f>
        <v>1205478.1000000001</v>
      </c>
      <c r="F74" s="53">
        <v>1205478.1000000001</v>
      </c>
      <c r="G74" s="11"/>
    </row>
    <row r="75" spans="1:7" x14ac:dyDescent="0.35">
      <c r="A75" s="16" t="s">
        <v>15</v>
      </c>
      <c r="B75" s="72" t="s">
        <v>66</v>
      </c>
      <c r="C75" s="72" t="s">
        <v>66</v>
      </c>
      <c r="D75" s="19">
        <v>795730</v>
      </c>
      <c r="E75" s="53">
        <v>0</v>
      </c>
      <c r="F75" s="53">
        <v>0</v>
      </c>
      <c r="G75" s="11"/>
    </row>
    <row r="76" spans="1:7" x14ac:dyDescent="0.35">
      <c r="A76" s="17" t="s">
        <v>15</v>
      </c>
      <c r="B76" s="74" t="s">
        <v>66</v>
      </c>
      <c r="C76" s="68" t="s">
        <v>65</v>
      </c>
      <c r="D76" s="19">
        <v>127444</v>
      </c>
      <c r="E76" s="53">
        <f>D76</f>
        <v>127444</v>
      </c>
      <c r="F76" s="53">
        <v>127444</v>
      </c>
      <c r="G76" s="11"/>
    </row>
    <row r="77" spans="1:7" x14ac:dyDescent="0.35">
      <c r="A77" s="17" t="s">
        <v>18</v>
      </c>
      <c r="B77" s="68" t="s">
        <v>66</v>
      </c>
      <c r="C77" s="68" t="s">
        <v>66</v>
      </c>
      <c r="D77" s="19">
        <v>1000000</v>
      </c>
      <c r="E77" s="53">
        <v>744143</v>
      </c>
      <c r="F77" s="53">
        <v>744142.83000000007</v>
      </c>
      <c r="G77" s="11"/>
    </row>
    <row r="78" spans="1:7" x14ac:dyDescent="0.35">
      <c r="A78" s="17" t="s">
        <v>19</v>
      </c>
      <c r="B78" s="68" t="s">
        <v>66</v>
      </c>
      <c r="C78" s="68" t="s">
        <v>66</v>
      </c>
      <c r="D78" s="19">
        <v>626340</v>
      </c>
      <c r="E78" s="53">
        <f>F78</f>
        <v>665502</v>
      </c>
      <c r="F78" s="53">
        <v>665502</v>
      </c>
      <c r="G78" s="11"/>
    </row>
    <row r="79" spans="1:7" x14ac:dyDescent="0.35">
      <c r="A79" s="17" t="s">
        <v>19</v>
      </c>
      <c r="B79" s="68" t="s">
        <v>66</v>
      </c>
      <c r="C79" s="68" t="s">
        <v>65</v>
      </c>
      <c r="D79" s="19">
        <v>27633</v>
      </c>
      <c r="E79" s="53">
        <f t="shared" ref="E79" si="6">D79</f>
        <v>27633</v>
      </c>
      <c r="F79" s="53">
        <f>27633</f>
        <v>27633</v>
      </c>
      <c r="G79" s="11"/>
    </row>
    <row r="80" spans="1:7" x14ac:dyDescent="0.35">
      <c r="A80" s="17" t="s">
        <v>20</v>
      </c>
      <c r="B80" s="75" t="s">
        <v>64</v>
      </c>
      <c r="C80" s="68" t="s">
        <v>64</v>
      </c>
      <c r="D80" s="19">
        <v>262980</v>
      </c>
      <c r="E80" s="53">
        <f>F80</f>
        <v>285671.51999999996</v>
      </c>
      <c r="F80" s="53">
        <v>285671.51999999996</v>
      </c>
      <c r="G80" s="11"/>
    </row>
    <row r="81" spans="1:14" ht="27.5" thickBot="1" x14ac:dyDescent="0.4">
      <c r="A81" s="65" t="s">
        <v>20</v>
      </c>
      <c r="B81" s="76" t="s">
        <v>67</v>
      </c>
      <c r="C81" s="77" t="s">
        <v>67</v>
      </c>
      <c r="D81" s="59">
        <v>32786</v>
      </c>
      <c r="E81" s="78">
        <v>37309</v>
      </c>
      <c r="F81" s="78">
        <v>37309.300000000003</v>
      </c>
      <c r="G81" s="27"/>
    </row>
    <row r="82" spans="1:14" ht="15" thickBot="1" x14ac:dyDescent="0.4">
      <c r="A82" s="142" t="s">
        <v>30</v>
      </c>
      <c r="B82" s="143"/>
      <c r="C82" s="144"/>
      <c r="D82" s="28">
        <f>SUM(D72:D81)</f>
        <v>4348093</v>
      </c>
      <c r="E82" s="28">
        <f>SUM(E72:E81)</f>
        <v>4208300.12</v>
      </c>
      <c r="F82" s="28">
        <f>SUM(F72:F81)</f>
        <v>4208300.25</v>
      </c>
      <c r="G82" s="29"/>
    </row>
    <row r="83" spans="1:14" ht="15" thickBot="1" x14ac:dyDescent="0.4">
      <c r="A83" s="31"/>
      <c r="B83" s="31"/>
      <c r="C83" s="31"/>
      <c r="D83" s="32"/>
      <c r="E83" s="32"/>
      <c r="F83" s="32"/>
    </row>
    <row r="84" spans="1:14" ht="16.5" customHeight="1" thickBot="1" x14ac:dyDescent="0.4">
      <c r="A84" s="139" t="s">
        <v>68</v>
      </c>
      <c r="B84" s="140"/>
      <c r="C84" s="140"/>
      <c r="D84" s="140"/>
      <c r="E84" s="140"/>
      <c r="F84" s="140"/>
      <c r="G84" s="141"/>
    </row>
    <row r="85" spans="1:14" ht="54.5" thickBot="1" x14ac:dyDescent="0.4">
      <c r="A85" s="33" t="s">
        <v>5</v>
      </c>
      <c r="B85" s="33" t="s">
        <v>62</v>
      </c>
      <c r="C85" s="33" t="s">
        <v>63</v>
      </c>
      <c r="D85" s="35" t="s">
        <v>8</v>
      </c>
      <c r="E85" s="36" t="s">
        <v>9</v>
      </c>
      <c r="F85" s="6" t="s">
        <v>10</v>
      </c>
      <c r="G85" s="6"/>
    </row>
    <row r="86" spans="1:14" ht="15" thickBot="1" x14ac:dyDescent="0.4">
      <c r="A86" s="79"/>
      <c r="B86" s="80"/>
      <c r="C86" s="80"/>
      <c r="D86" s="81"/>
      <c r="E86" s="82"/>
      <c r="F86" s="82"/>
      <c r="G86" s="50"/>
    </row>
    <row r="87" spans="1:14" ht="15" thickBot="1" x14ac:dyDescent="0.4">
      <c r="A87" s="142" t="s">
        <v>30</v>
      </c>
      <c r="B87" s="143"/>
      <c r="C87" s="144"/>
      <c r="D87" s="28">
        <f>SUM(D86)</f>
        <v>0</v>
      </c>
      <c r="E87" s="28">
        <f t="shared" ref="E87:F87" si="7">SUM(E86)</f>
        <v>0</v>
      </c>
      <c r="F87" s="28">
        <f t="shared" si="7"/>
        <v>0</v>
      </c>
      <c r="G87" s="29"/>
    </row>
    <row r="88" spans="1:14" ht="15" thickBot="1" x14ac:dyDescent="0.4">
      <c r="A88" s="31"/>
      <c r="B88" s="31"/>
      <c r="C88" s="31"/>
      <c r="D88" s="32"/>
      <c r="E88" s="32"/>
      <c r="F88" s="32"/>
    </row>
    <row r="89" spans="1:14" ht="16.5" customHeight="1" thickBot="1" x14ac:dyDescent="0.4">
      <c r="A89" s="139" t="s">
        <v>69</v>
      </c>
      <c r="B89" s="140"/>
      <c r="C89" s="140"/>
      <c r="D89" s="140"/>
      <c r="E89" s="140"/>
      <c r="F89" s="140"/>
      <c r="G89" s="141"/>
      <c r="H89" s="83"/>
      <c r="I89" s="83"/>
      <c r="J89" s="83"/>
      <c r="K89" s="83"/>
      <c r="L89" s="83"/>
      <c r="M89" s="83"/>
      <c r="N89" s="83"/>
    </row>
    <row r="90" spans="1:14" ht="54.5" thickBot="1" x14ac:dyDescent="0.4">
      <c r="A90" s="33" t="s">
        <v>5</v>
      </c>
      <c r="B90" s="33" t="s">
        <v>37</v>
      </c>
      <c r="C90" s="33" t="s">
        <v>7</v>
      </c>
      <c r="D90" s="35" t="s">
        <v>8</v>
      </c>
      <c r="E90" s="36" t="s">
        <v>9</v>
      </c>
      <c r="F90" s="6" t="s">
        <v>10</v>
      </c>
      <c r="G90" s="6"/>
    </row>
    <row r="91" spans="1:14" ht="15" thickBot="1" x14ac:dyDescent="0.4">
      <c r="A91" s="84"/>
      <c r="B91" s="85"/>
      <c r="C91" s="85"/>
      <c r="D91" s="25"/>
      <c r="E91" s="78"/>
      <c r="F91" s="78"/>
      <c r="G91" s="86"/>
    </row>
    <row r="92" spans="1:14" ht="15" thickBot="1" x14ac:dyDescent="0.4">
      <c r="A92" s="135" t="s">
        <v>30</v>
      </c>
      <c r="B92" s="136"/>
      <c r="C92" s="136"/>
      <c r="D92" s="28">
        <f>SUM(D91)</f>
        <v>0</v>
      </c>
      <c r="E92" s="28">
        <f t="shared" ref="E92:F92" si="8">SUM(E91)</f>
        <v>0</v>
      </c>
      <c r="F92" s="28">
        <f t="shared" si="8"/>
        <v>0</v>
      </c>
      <c r="G92" s="29"/>
    </row>
    <row r="93" spans="1:14" ht="15" thickBot="1" x14ac:dyDescent="0.4">
      <c r="B93" t="s">
        <v>70</v>
      </c>
    </row>
    <row r="94" spans="1:14" ht="15" thickBot="1" x14ac:dyDescent="0.4">
      <c r="A94" s="139" t="s">
        <v>71</v>
      </c>
      <c r="B94" s="140"/>
      <c r="C94" s="140"/>
      <c r="D94" s="140"/>
      <c r="E94" s="140"/>
      <c r="F94" s="140"/>
      <c r="G94" s="141"/>
    </row>
    <row r="95" spans="1:14" ht="54.5" thickBot="1" x14ac:dyDescent="0.4">
      <c r="A95" s="33" t="s">
        <v>5</v>
      </c>
      <c r="B95" s="33" t="s">
        <v>72</v>
      </c>
      <c r="C95" s="33" t="s">
        <v>7</v>
      </c>
      <c r="D95" s="35" t="s">
        <v>8</v>
      </c>
      <c r="E95" s="36" t="s">
        <v>9</v>
      </c>
      <c r="F95" s="6" t="s">
        <v>10</v>
      </c>
      <c r="G95" s="6"/>
    </row>
    <row r="96" spans="1:14" ht="15" thickBot="1" x14ac:dyDescent="0.4">
      <c r="A96" s="46"/>
      <c r="B96" s="87"/>
      <c r="C96" s="87"/>
      <c r="D96" s="88"/>
      <c r="E96" s="44"/>
      <c r="F96" s="44"/>
      <c r="G96" s="50"/>
    </row>
    <row r="97" spans="1:7" ht="15" thickBot="1" x14ac:dyDescent="0.4">
      <c r="A97" s="126" t="s">
        <v>30</v>
      </c>
      <c r="B97" s="127"/>
      <c r="C97" s="128"/>
      <c r="D97" s="28">
        <f>SUM(D96)</f>
        <v>0</v>
      </c>
      <c r="E97" s="28">
        <f t="shared" ref="E97:F97" si="9">SUM(E96)</f>
        <v>0</v>
      </c>
      <c r="F97" s="28">
        <f t="shared" si="9"/>
        <v>0</v>
      </c>
      <c r="G97" s="29"/>
    </row>
    <row r="98" spans="1:7" ht="15" thickBot="1" x14ac:dyDescent="0.4"/>
    <row r="99" spans="1:7" ht="15" thickBot="1" x14ac:dyDescent="0.4">
      <c r="A99" s="129" t="s">
        <v>73</v>
      </c>
      <c r="B99" s="130"/>
      <c r="C99" s="130"/>
      <c r="D99" s="130"/>
      <c r="E99" s="130"/>
      <c r="F99" s="130"/>
      <c r="G99" s="131"/>
    </row>
    <row r="100" spans="1:7" ht="15" thickBot="1" x14ac:dyDescent="0.4">
      <c r="A100" s="132" t="s">
        <v>74</v>
      </c>
      <c r="B100" s="133"/>
      <c r="C100" s="133"/>
      <c r="D100" s="133"/>
      <c r="E100" s="133"/>
      <c r="F100" s="133"/>
      <c r="G100" s="134"/>
    </row>
    <row r="101" spans="1:7" ht="54.5" thickBot="1" x14ac:dyDescent="0.4">
      <c r="A101" s="33" t="s">
        <v>5</v>
      </c>
      <c r="B101" s="33" t="s">
        <v>72</v>
      </c>
      <c r="C101" s="33" t="s">
        <v>7</v>
      </c>
      <c r="D101" s="35" t="s">
        <v>8</v>
      </c>
      <c r="E101" s="36" t="s">
        <v>9</v>
      </c>
      <c r="F101" s="6" t="s">
        <v>10</v>
      </c>
      <c r="G101" s="6"/>
    </row>
    <row r="102" spans="1:7" x14ac:dyDescent="0.35">
      <c r="A102" s="89" t="s">
        <v>11</v>
      </c>
      <c r="B102" s="90" t="s">
        <v>75</v>
      </c>
      <c r="C102" s="91" t="s">
        <v>11</v>
      </c>
      <c r="D102" s="9">
        <v>240907.62150000001</v>
      </c>
      <c r="E102" s="53">
        <v>240907.62150000001</v>
      </c>
      <c r="F102" s="53">
        <v>240907.62</v>
      </c>
      <c r="G102" s="11"/>
    </row>
    <row r="103" spans="1:7" x14ac:dyDescent="0.35">
      <c r="A103" s="17" t="s">
        <v>11</v>
      </c>
      <c r="B103" s="92" t="s">
        <v>76</v>
      </c>
      <c r="C103" s="16" t="s">
        <v>11</v>
      </c>
      <c r="D103" s="9">
        <v>50000</v>
      </c>
      <c r="E103" s="53">
        <v>50000</v>
      </c>
      <c r="F103" s="53">
        <v>50000</v>
      </c>
      <c r="G103" s="11"/>
    </row>
    <row r="104" spans="1:7" x14ac:dyDescent="0.35">
      <c r="A104" s="20" t="s">
        <v>15</v>
      </c>
      <c r="B104" s="16" t="s">
        <v>77</v>
      </c>
      <c r="C104" s="56" t="s">
        <v>15</v>
      </c>
      <c r="D104" s="21">
        <v>150000</v>
      </c>
      <c r="E104" s="53">
        <v>150000</v>
      </c>
      <c r="F104" s="53">
        <v>150000</v>
      </c>
      <c r="G104" s="11"/>
    </row>
    <row r="105" spans="1:7" x14ac:dyDescent="0.35">
      <c r="A105" s="20" t="s">
        <v>15</v>
      </c>
      <c r="B105" s="16" t="s">
        <v>76</v>
      </c>
      <c r="C105" s="56" t="s">
        <v>15</v>
      </c>
      <c r="D105" s="21">
        <v>100000</v>
      </c>
      <c r="E105" s="53">
        <v>100000</v>
      </c>
      <c r="F105" s="53">
        <v>100000</v>
      </c>
      <c r="G105" s="11"/>
    </row>
    <row r="106" spans="1:7" x14ac:dyDescent="0.35">
      <c r="A106" s="17" t="s">
        <v>18</v>
      </c>
      <c r="B106" s="16" t="s">
        <v>75</v>
      </c>
      <c r="C106" s="93" t="s">
        <v>18</v>
      </c>
      <c r="D106" s="21">
        <v>98908</v>
      </c>
      <c r="E106" s="53">
        <v>98908</v>
      </c>
      <c r="F106" s="53">
        <v>98908</v>
      </c>
      <c r="G106" s="11"/>
    </row>
    <row r="107" spans="1:7" x14ac:dyDescent="0.35">
      <c r="A107" s="17" t="s">
        <v>18</v>
      </c>
      <c r="B107" s="92" t="s">
        <v>76</v>
      </c>
      <c r="C107" s="16" t="s">
        <v>18</v>
      </c>
      <c r="D107" s="21">
        <v>50000</v>
      </c>
      <c r="E107" s="53">
        <v>50000</v>
      </c>
      <c r="F107" s="53">
        <v>50000</v>
      </c>
      <c r="G107" s="11"/>
    </row>
    <row r="108" spans="1:7" x14ac:dyDescent="0.35">
      <c r="A108" s="20" t="s">
        <v>19</v>
      </c>
      <c r="B108" s="16" t="s">
        <v>78</v>
      </c>
      <c r="C108" s="56" t="s">
        <v>19</v>
      </c>
      <c r="D108" s="21">
        <v>57068</v>
      </c>
      <c r="E108" s="53">
        <v>0</v>
      </c>
      <c r="F108" s="53">
        <v>0</v>
      </c>
      <c r="G108" s="11"/>
    </row>
    <row r="109" spans="1:7" x14ac:dyDescent="0.35">
      <c r="A109" s="20" t="s">
        <v>19</v>
      </c>
      <c r="B109" s="16" t="s">
        <v>75</v>
      </c>
      <c r="C109" s="56" t="s">
        <v>19</v>
      </c>
      <c r="D109" s="21">
        <v>66165</v>
      </c>
      <c r="E109" s="53">
        <v>66165</v>
      </c>
      <c r="F109" s="53">
        <v>66165</v>
      </c>
      <c r="G109" s="11"/>
    </row>
    <row r="110" spans="1:7" x14ac:dyDescent="0.35">
      <c r="A110" s="17" t="s">
        <v>19</v>
      </c>
      <c r="B110" s="92" t="s">
        <v>76</v>
      </c>
      <c r="C110" s="16" t="s">
        <v>19</v>
      </c>
      <c r="D110" s="21">
        <v>50000</v>
      </c>
      <c r="E110" s="53">
        <v>50000</v>
      </c>
      <c r="F110" s="53">
        <v>50000</v>
      </c>
      <c r="G110" s="11"/>
    </row>
    <row r="111" spans="1:7" x14ac:dyDescent="0.35">
      <c r="A111" s="20" t="s">
        <v>20</v>
      </c>
      <c r="B111" s="55" t="s">
        <v>75</v>
      </c>
      <c r="C111" s="56" t="s">
        <v>20</v>
      </c>
      <c r="D111" s="9">
        <v>126641</v>
      </c>
      <c r="E111" s="53">
        <v>110775</v>
      </c>
      <c r="F111" s="53">
        <v>110775.30999999998</v>
      </c>
      <c r="G111" s="11"/>
    </row>
    <row r="112" spans="1:7" ht="15" thickBot="1" x14ac:dyDescent="0.4">
      <c r="A112" s="84" t="s">
        <v>20</v>
      </c>
      <c r="B112" s="94" t="s">
        <v>76</v>
      </c>
      <c r="C112" s="62" t="s">
        <v>20</v>
      </c>
      <c r="D112" s="39">
        <v>50000</v>
      </c>
      <c r="E112" s="78">
        <v>50000</v>
      </c>
      <c r="F112" s="78">
        <v>50000</v>
      </c>
      <c r="G112" s="27"/>
    </row>
    <row r="113" spans="1:7" ht="15" thickBot="1" x14ac:dyDescent="0.4">
      <c r="A113" s="135" t="s">
        <v>30</v>
      </c>
      <c r="B113" s="136"/>
      <c r="C113" s="136"/>
      <c r="D113" s="28">
        <f>SUM(D102:D112)</f>
        <v>1039689.6215</v>
      </c>
      <c r="E113" s="28">
        <f t="shared" ref="E113:F113" si="10">SUM(E102:E112)</f>
        <v>966755.62150000001</v>
      </c>
      <c r="F113" s="28">
        <f t="shared" si="10"/>
        <v>966755.92999999993</v>
      </c>
      <c r="G113" s="29"/>
    </row>
    <row r="114" spans="1:7" ht="15" thickBot="1" x14ac:dyDescent="0.4">
      <c r="A114" s="31"/>
      <c r="B114" s="31"/>
      <c r="C114" s="31"/>
      <c r="D114" s="32"/>
      <c r="E114" s="32"/>
      <c r="F114" s="32"/>
    </row>
    <row r="115" spans="1:7" ht="15" thickBot="1" x14ac:dyDescent="0.4">
      <c r="A115" s="132" t="s">
        <v>79</v>
      </c>
      <c r="B115" s="133"/>
      <c r="C115" s="133"/>
      <c r="D115" s="133"/>
      <c r="E115" s="133"/>
      <c r="F115" s="133"/>
      <c r="G115" s="134"/>
    </row>
    <row r="116" spans="1:7" ht="54.5" thickBot="1" x14ac:dyDescent="0.4">
      <c r="A116" s="95" t="s">
        <v>5</v>
      </c>
      <c r="B116" s="95" t="s">
        <v>72</v>
      </c>
      <c r="C116" s="95" t="s">
        <v>7</v>
      </c>
      <c r="D116" s="96" t="s">
        <v>8</v>
      </c>
      <c r="E116" s="97" t="s">
        <v>9</v>
      </c>
      <c r="F116" s="6" t="s">
        <v>10</v>
      </c>
      <c r="G116" s="98"/>
    </row>
    <row r="117" spans="1:7" ht="15" thickBot="1" x14ac:dyDescent="0.4">
      <c r="A117" s="89" t="s">
        <v>80</v>
      </c>
      <c r="B117" s="91" t="s">
        <v>81</v>
      </c>
      <c r="C117" s="91" t="s">
        <v>80</v>
      </c>
      <c r="D117" s="99">
        <v>565914</v>
      </c>
      <c r="E117" s="100">
        <v>565914</v>
      </c>
      <c r="F117" s="100">
        <f>[1]Reconciliation!G2+[1]Reconciliation!G3+[1]Reconciliation!G4+[1]Reconciliation!G5+[1]Reconciliation!G6</f>
        <v>565914</v>
      </c>
      <c r="G117" s="101"/>
    </row>
    <row r="118" spans="1:7" ht="15" thickBot="1" x14ac:dyDescent="0.4">
      <c r="A118" s="102" t="s">
        <v>15</v>
      </c>
      <c r="B118" s="103" t="s">
        <v>82</v>
      </c>
      <c r="C118" s="103" t="s">
        <v>15</v>
      </c>
      <c r="D118" s="104">
        <v>10000</v>
      </c>
      <c r="E118" s="105">
        <v>10000</v>
      </c>
      <c r="F118" s="105">
        <v>10000</v>
      </c>
      <c r="G118" s="101"/>
    </row>
    <row r="119" spans="1:7" ht="15" thickBot="1" x14ac:dyDescent="0.4">
      <c r="A119" s="137" t="s">
        <v>30</v>
      </c>
      <c r="B119" s="138"/>
      <c r="C119" s="138"/>
      <c r="D119" s="106">
        <f>SUM(D117:D118)</f>
        <v>575914</v>
      </c>
      <c r="E119" s="106">
        <f t="shared" ref="E119:F119" si="11">SUM(E117:E118)</f>
        <v>575914</v>
      </c>
      <c r="F119" s="106">
        <f t="shared" si="11"/>
        <v>575914</v>
      </c>
      <c r="G119" s="107"/>
    </row>
    <row r="123" spans="1:7" s="108" customFormat="1" ht="13.5" x14ac:dyDescent="0.3"/>
    <row r="124" spans="1:7" s="108" customFormat="1" ht="15" thickBot="1" x14ac:dyDescent="0.4">
      <c r="A124"/>
      <c r="B124"/>
      <c r="C124"/>
      <c r="D124"/>
      <c r="E124"/>
      <c r="F124"/>
    </row>
    <row r="125" spans="1:7" s="108" customFormat="1" ht="15" thickBot="1" x14ac:dyDescent="0.4">
      <c r="A125"/>
      <c r="B125"/>
      <c r="C125" s="109" t="s">
        <v>83</v>
      </c>
      <c r="D125" s="110">
        <f>SUM(D21,D30,D36,D41,D46,D67,D82,D87,D92,D97,D113,D119)</f>
        <v>12709144.5588472</v>
      </c>
      <c r="E125" s="110">
        <f>SUM(E21,E30,E36,E41,E46,E67,E82,E87,E92,E97,E113,E119)</f>
        <v>12614081.875513867</v>
      </c>
      <c r="F125" s="110">
        <f>SUM(F21,F30,F36,F41,F46,F67,F82,F87,F92,F97,F113,F119)</f>
        <v>12560152.085999999</v>
      </c>
    </row>
    <row r="126" spans="1:7" s="108" customFormat="1" x14ac:dyDescent="0.35">
      <c r="A126"/>
      <c r="B126"/>
      <c r="C126"/>
      <c r="D126"/>
      <c r="E126"/>
      <c r="F126"/>
    </row>
    <row r="127" spans="1:7" s="108" customFormat="1" ht="13.5" x14ac:dyDescent="0.3">
      <c r="A127" s="125" t="s">
        <v>84</v>
      </c>
      <c r="B127" s="125"/>
      <c r="C127" s="125"/>
      <c r="D127" s="111"/>
      <c r="E127" s="112"/>
      <c r="F127" s="112"/>
    </row>
    <row r="128" spans="1:7" s="108" customFormat="1" ht="13.5" x14ac:dyDescent="0.3">
      <c r="A128" s="125"/>
      <c r="B128" s="125"/>
      <c r="C128" s="125"/>
      <c r="D128" s="111"/>
      <c r="E128" s="112"/>
      <c r="F128" s="112"/>
    </row>
    <row r="129" spans="1:6" s="108" customFormat="1" ht="13.5" x14ac:dyDescent="0.3">
      <c r="A129" s="125"/>
      <c r="B129" s="125"/>
      <c r="C129" s="125"/>
      <c r="D129" s="111"/>
      <c r="E129" s="112"/>
      <c r="F129" s="112"/>
    </row>
    <row r="130" spans="1:6" s="108" customFormat="1" ht="13.5" x14ac:dyDescent="0.3">
      <c r="A130" s="113"/>
      <c r="B130" s="113"/>
      <c r="C130" s="113"/>
      <c r="D130" s="112"/>
      <c r="E130" s="112"/>
      <c r="F130" s="112"/>
    </row>
    <row r="131" spans="1:6" s="108" customFormat="1" ht="13.5" x14ac:dyDescent="0.3">
      <c r="A131" s="114"/>
      <c r="B131" s="113"/>
      <c r="C131" s="113"/>
      <c r="D131" s="115"/>
    </row>
    <row r="132" spans="1:6" s="108" customFormat="1" ht="13.5" x14ac:dyDescent="0.3">
      <c r="A132" s="114"/>
      <c r="B132" s="116"/>
      <c r="C132" s="116"/>
      <c r="D132" s="117"/>
      <c r="E132" s="118"/>
      <c r="F132" s="118"/>
    </row>
    <row r="133" spans="1:6" s="108" customFormat="1" ht="13.5" x14ac:dyDescent="0.3">
      <c r="A133" s="119" t="s">
        <v>85</v>
      </c>
      <c r="B133" s="120"/>
      <c r="C133" s="119" t="s">
        <v>86</v>
      </c>
      <c r="D133" s="121"/>
    </row>
    <row r="134" spans="1:6" s="108" customFormat="1" ht="13.5" x14ac:dyDescent="0.3">
      <c r="A134" s="119"/>
      <c r="B134" s="122"/>
      <c r="C134" s="119"/>
      <c r="D134" s="117"/>
    </row>
    <row r="135" spans="1:6" x14ac:dyDescent="0.35">
      <c r="A135" s="114"/>
      <c r="B135" s="116"/>
      <c r="C135" s="114"/>
      <c r="D135" s="117"/>
      <c r="E135" s="118"/>
      <c r="F135" s="118"/>
    </row>
    <row r="136" spans="1:6" x14ac:dyDescent="0.35">
      <c r="A136" s="114"/>
      <c r="B136" s="116"/>
      <c r="C136" s="114"/>
      <c r="D136" s="117"/>
      <c r="E136" s="118"/>
      <c r="F136" s="118"/>
    </row>
    <row r="137" spans="1:6" x14ac:dyDescent="0.35">
      <c r="A137" s="119" t="s">
        <v>87</v>
      </c>
      <c r="B137" s="120"/>
      <c r="C137" s="119" t="s">
        <v>86</v>
      </c>
      <c r="D137" s="123"/>
      <c r="E137" s="108"/>
      <c r="F137" s="108"/>
    </row>
    <row r="138" spans="1:6" x14ac:dyDescent="0.35">
      <c r="A138" s="116"/>
      <c r="B138" s="116"/>
      <c r="C138" s="124"/>
      <c r="D138" s="117"/>
      <c r="E138" s="115"/>
      <c r="F138" s="115"/>
    </row>
  </sheetData>
  <mergeCells count="31">
    <mergeCell ref="A41:C41"/>
    <mergeCell ref="A1:B2"/>
    <mergeCell ref="A4:D4"/>
    <mergeCell ref="A6:G6"/>
    <mergeCell ref="A7:G7"/>
    <mergeCell ref="A21:C21"/>
    <mergeCell ref="A23:G23"/>
    <mergeCell ref="A30:C30"/>
    <mergeCell ref="A32:G32"/>
    <mergeCell ref="A33:G33"/>
    <mergeCell ref="A36:C36"/>
    <mergeCell ref="A38:G38"/>
    <mergeCell ref="A94:G94"/>
    <mergeCell ref="A43:G43"/>
    <mergeCell ref="A46:C46"/>
    <mergeCell ref="A48:G48"/>
    <mergeCell ref="A67:C67"/>
    <mergeCell ref="A69:G69"/>
    <mergeCell ref="A70:G70"/>
    <mergeCell ref="A82:C82"/>
    <mergeCell ref="A84:G84"/>
    <mergeCell ref="A87:C87"/>
    <mergeCell ref="A89:G89"/>
    <mergeCell ref="A92:C92"/>
    <mergeCell ref="A127:C129"/>
    <mergeCell ref="A97:C97"/>
    <mergeCell ref="A99:G99"/>
    <mergeCell ref="A100:G100"/>
    <mergeCell ref="A113:C113"/>
    <mergeCell ref="A115:G115"/>
    <mergeCell ref="A119:C119"/>
  </mergeCells>
  <dataValidations count="6">
    <dataValidation type="list" allowBlank="1" showInputMessage="1" showErrorMessage="1" sqref="C76 C79" xr:uid="{A62171D4-78C0-4F05-B46D-8C244CA3ECBF}">
      <formula1>"Family PEA - Winter Period, ,Hotel, B&amp;B, Other Emergency Accommodation with no supports"</formula1>
    </dataValidation>
    <dataValidation type="list" allowBlank="1" showInputMessage="1" showErrorMessage="1" sqref="C73" xr:uid="{9335F60C-BE7C-46AE-B159-F60F38F3B36B}">
      <formula1>"Family PEA - Winter Period, Hotel, B&amp;B, Other Emergency Accommodation with no supports"</formula1>
    </dataValidation>
    <dataValidation type="list" allowBlank="1" showInputMessage="1" showErrorMessage="1" sqref="C74:C75 C77:C78" xr:uid="{5669EDD8-1E88-4036-B78D-80C169513A38}">
      <formula1>"Cold Weather Capacity,Hotel, B&amp;B, Other Emergency Accommodation with no supports"</formula1>
    </dataValidation>
    <dataValidation type="list" allowBlank="1" showInputMessage="1" showErrorMessage="1" sqref="C81" xr:uid="{BD8E8911-88E8-4F7E-9879-059BC335A52C}">
      <formula1>"Cold Weather Initiative, Hotel, B&amp;B, Other Emergency Accommodation with no supports"</formula1>
    </dataValidation>
    <dataValidation type="list" allowBlank="1" showInputMessage="1" showErrorMessage="1" sqref="B80:C80 B81 C72 B72:B79" xr:uid="{1567C220-E941-4827-8B94-9099B1A70A16}">
      <formula1>"Hotel, B&amp;B, Other Emergency Accommodation with no supports"</formula1>
    </dataValidation>
    <dataValidation allowBlank="1" showInputMessage="1" showErrorMessage="1" promptTitle="Activity" prompt="Please select from dropdown - this should reflect the core activity of the project" sqref="B8 B24" xr:uid="{04A12702-AE2A-4F1B-B677-8B73B1C22F71}"/>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 2025</vt:lpstr>
      <vt:lpstr>'Financial Report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2026-08-04T10:13:07Z</dcterms:created>
  <dcterms:modified xsi:type="dcterms:W3CDTF">2026-08-18T15:19:33Z</dcterms:modified>
</cp:coreProperties>
</file>