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C14C557-42B0-4F65-884A-E53F4E5CEAF6}"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7" i="1" l="1"/>
  <c r="F64" i="1" l="1"/>
  <c r="F109" i="1" l="1"/>
  <c r="E109" i="1"/>
  <c r="D109" i="1"/>
  <c r="F103" i="1"/>
  <c r="E103" i="1"/>
  <c r="D103" i="1"/>
  <c r="F73" i="1"/>
  <c r="E73" i="1"/>
  <c r="D73" i="1"/>
  <c r="D42" i="1"/>
  <c r="F30" i="1"/>
  <c r="E30" i="1"/>
  <c r="D30" i="1"/>
  <c r="F21" i="1"/>
  <c r="E21" i="1"/>
  <c r="D21" i="1"/>
  <c r="F59" i="1" l="1"/>
  <c r="E59" i="1"/>
  <c r="D59" i="1"/>
  <c r="F37" i="1" l="1"/>
  <c r="F42" i="1"/>
  <c r="F78" i="1"/>
  <c r="F83" i="1"/>
  <c r="F88" i="1"/>
  <c r="F115" i="1" l="1"/>
  <c r="E88" i="1"/>
  <c r="E83" i="1"/>
  <c r="E78" i="1"/>
  <c r="E42" i="1"/>
  <c r="E37" i="1"/>
  <c r="E115" i="1" s="1"/>
  <c r="D88" i="1" l="1"/>
  <c r="D83" i="1"/>
  <c r="D78" i="1"/>
  <c r="D37" i="1"/>
  <c r="D115" i="1" s="1"/>
</calcChain>
</file>

<file path=xl/sharedStrings.xml><?xml version="1.0" encoding="utf-8"?>
<sst xmlns="http://schemas.openxmlformats.org/spreadsheetml/2006/main" count="260" uniqueCount="82">
  <si>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</si>
  <si>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</si>
  <si>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</si>
  <si>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</si>
  <si>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</si>
  <si>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</si>
  <si>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</si>
  <si>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</si>
  <si>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</si>
  <si>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</si>
  <si>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</si>
  <si>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</si>
  <si>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</si>
  <si>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</si>
  <si>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</si>
  <si>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</si>
  <si>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Tenancy Sustainment</t>
  </si>
  <si>
    <t>Focus Ireland</t>
  </si>
  <si>
    <t>Housing First</t>
  </si>
  <si>
    <t>South East Simon Community</t>
  </si>
  <si>
    <t>Focus Ireland /GSC</t>
  </si>
  <si>
    <t>Youth Project</t>
  </si>
  <si>
    <t>Oasis House Refuge</t>
  </si>
  <si>
    <t>Oasis House</t>
  </si>
  <si>
    <t>Grange Cohan</t>
  </si>
  <si>
    <t>Tinteán - O'Connell St</t>
  </si>
  <si>
    <t>Tinteán Housing Association</t>
  </si>
  <si>
    <t>McGwire House Hostel</t>
  </si>
  <si>
    <t>Depaul</t>
  </si>
  <si>
    <t>Ozanam House</t>
  </si>
  <si>
    <t>Barrow Place</t>
  </si>
  <si>
    <t>Good Shepherd Centre</t>
  </si>
  <si>
    <t>Good Shepherd Centre Kilkenny</t>
  </si>
  <si>
    <t>Prospect House</t>
  </si>
  <si>
    <t>Novas</t>
  </si>
  <si>
    <t>Mitchell Street Complex</t>
  </si>
  <si>
    <t>Matthew Bourke House</t>
  </si>
  <si>
    <t>Thurles Lions Trust</t>
  </si>
  <si>
    <t>Other Emergency Accommodation with no supports</t>
  </si>
  <si>
    <t>B&amp;B</t>
  </si>
  <si>
    <t>Homeless Prevention &amp; Support Project</t>
  </si>
  <si>
    <t>Place Finder Service</t>
  </si>
  <si>
    <t>Resettlement &amp; Prevention Service</t>
  </si>
  <si>
    <t>Regional LAs</t>
  </si>
  <si>
    <t>Regional Homeless Services Management</t>
  </si>
  <si>
    <t>I hereby certify that this statement of expenditure relates to the homeless services programme for the South East Region and that the delegated 'Section 10' Exchequer funding allocation is used for the sole purpose of expenditure incurred on this homeless services programme:</t>
  </si>
  <si>
    <t>Wexford County Council</t>
  </si>
  <si>
    <t>Carlow County Council</t>
  </si>
  <si>
    <t>Kilkenny County Council</t>
  </si>
  <si>
    <t>Tipperary County Council</t>
  </si>
  <si>
    <t xml:space="preserve">Waterford City and County Council </t>
  </si>
  <si>
    <t xml:space="preserve">Wexford County Council </t>
  </si>
  <si>
    <t>Community Based Clinic</t>
  </si>
  <si>
    <t>Cold Weather Initiative</t>
  </si>
  <si>
    <t>DHLGH / South East Protocol Agreement - Financial Report 2024</t>
  </si>
  <si>
    <t>Category 1A - Homeless Prevention, Tenancy Sustainment and Resettlement Supports (Excluding Housing First)</t>
  </si>
  <si>
    <t>Category 1B - Housing First Services</t>
  </si>
  <si>
    <t>Rettlement Supports</t>
  </si>
  <si>
    <t>KVHA/TAR Isteach Housing</t>
  </si>
  <si>
    <t>Tenancy Sustainment X2</t>
  </si>
  <si>
    <t xml:space="preserve">Category 2 -  Supported Emergency Accommodation for Families  </t>
  </si>
  <si>
    <t xml:space="preserve">Category 2A -  Supported Emergency Accommodation for Families (Excluding Family Hubs) </t>
  </si>
  <si>
    <t xml:space="preserve">Category 2B -  Family Hubs </t>
  </si>
  <si>
    <t>Good Shephered Centre</t>
  </si>
  <si>
    <t>Category 3 - Supported Emergency Accommodation for Singles</t>
  </si>
  <si>
    <t xml:space="preserve">Category 4 -  Other Emergency Accommodation - Commercial Hotels and B&amp;Bs </t>
  </si>
  <si>
    <t>Category 4A -  Other Emergency Accommodation - Commercial Hotels and B&amp;Bs (Excluding Contracted Commercial Hotels and B&amp;Bs)</t>
  </si>
  <si>
    <t>Hotels</t>
  </si>
  <si>
    <t>Category 4B -  Other Emergency Accommodation - Contracted Commercial Hotels and B&amp;Bs</t>
  </si>
  <si>
    <t>Category 5 - Long-Term Supported Accommodation</t>
  </si>
  <si>
    <t>Tintean Housing Association</t>
  </si>
  <si>
    <t>Category 6 - Day Services</t>
  </si>
  <si>
    <t>Category 7 - Housing Authority Homeless Services Provision including Administration</t>
  </si>
  <si>
    <t xml:space="preserve">Category 7A Housing Authority Prevention Services </t>
  </si>
  <si>
    <t xml:space="preserve">Category 7B Other Housing Authority Services including Administration </t>
  </si>
  <si>
    <t>Initial 2024 Expenditure Estimate</t>
  </si>
  <si>
    <t>settlement Worker (Families/KVHB)</t>
  </si>
  <si>
    <t>settlement Worker (Singles/KVHB)</t>
  </si>
  <si>
    <t>Tenancy Support Worker (LTA)</t>
  </si>
  <si>
    <t>Cold Weather Capacity</t>
  </si>
  <si>
    <t>Year Ending December 31 2024</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</si>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</sst>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lignment horizontal="center" vertical="center"/>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164" fontId="5" fillId="0" borderId="8"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164" fontId="5" fillId="0" borderId="6" xfId="0" applyNumberFormat="1"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8" xfId="0" applyFont="1" applyBorder="1" applyAlignment="1">
      <alignment horizontal="left" vertical="center" wrapText="1"/>
    </xf>
    <xf numFmtId="164" fontId="5" fillId="0" borderId="14"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6" xfId="0" applyFont="1" applyBorder="1" applyAlignment="1">
      <alignment horizontal="left" vertical="center" wrapText="1"/>
    </xf>
    <xf numFmtId="0" fontId="6" fillId="0" borderId="6" xfId="0" applyFont="1" applyBorder="1" applyAlignment="1">
      <alignment horizontal="left" vertical="center" wrapText="1"/>
    </xf>
    <xf numFmtId="0" fontId="5" fillId="0" borderId="17" xfId="0" applyFont="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0" fontId="5" fillId="0" borderId="12" xfId="0" applyFont="1" applyBorder="1" applyAlignment="1">
      <alignment horizontal="left" vertical="center" wrapText="1"/>
    </xf>
    <xf numFmtId="0" fontId="5" fillId="0" borderId="0" xfId="0" applyFont="1" applyAlignment="1" applyProtection="1">
      <alignment wrapText="1"/>
      <protection locked="0"/>
    </xf>
    <xf numFmtId="164" fontId="5" fillId="0" borderId="0" xfId="0" applyNumberFormat="1" applyFont="1" applyAlignment="1" applyProtection="1">
      <alignment horizontal="center"/>
      <protection locked="0"/>
    </xf>
    <xf numFmtId="0" fontId="3" fillId="0" borderId="12" xfId="0" applyFont="1" applyBorder="1" applyAlignment="1" applyProtection="1">
      <alignment wrapText="1"/>
      <protection locked="0"/>
    </xf>
    <xf numFmtId="0" fontId="3" fillId="0" borderId="0" xfId="0" applyFont="1" applyAlignment="1" applyProtection="1">
      <alignment wrapText="1"/>
      <protection locked="0"/>
    </xf>
    <xf numFmtId="164" fontId="5" fillId="0" borderId="0" xfId="0" applyNumberFormat="1" applyFont="1" applyAlignment="1" applyProtection="1">
      <alignment wrapText="1"/>
      <protection locked="0"/>
    </xf>
    <xf numFmtId="0" fontId="5" fillId="0" borderId="9" xfId="0" applyFont="1" applyBorder="1" applyAlignment="1">
      <alignment horizontal="left" vertical="center" wrapText="1"/>
    </xf>
    <xf numFmtId="14" fontId="5" fillId="0" borderId="12" xfId="0" applyNumberFormat="1" applyFont="1" applyBorder="1" applyProtection="1">
      <protection locked="0"/>
    </xf>
    <xf numFmtId="14" fontId="5" fillId="0" borderId="12" xfId="0" applyNumberFormat="1" applyFont="1" applyBorder="1" applyAlignment="1" applyProtection="1">
      <alignment horizontal="center"/>
      <protection locked="0"/>
    </xf>
    <xf numFmtId="0" fontId="5" fillId="0" borderId="5" xfId="0" applyFont="1" applyBorder="1" applyAlignment="1">
      <alignment vertical="center" wrapText="1"/>
    </xf>
    <xf numFmtId="0" fontId="5" fillId="0" borderId="6" xfId="0" applyFont="1" applyBorder="1" applyAlignment="1">
      <alignment vertical="center" wrapText="1"/>
    </xf>
    <xf numFmtId="164" fontId="3" fillId="0" borderId="8" xfId="0" applyNumberFormat="1" applyFont="1" applyBorder="1" applyAlignment="1">
      <alignment horizontal="center" vertical="center"/>
    </xf>
    <xf numFmtId="0" fontId="5" fillId="0" borderId="19" xfId="0" applyFont="1" applyBorder="1" applyAlignment="1">
      <alignment vertical="center" wrapText="1"/>
    </xf>
    <xf numFmtId="0" fontId="5" fillId="0" borderId="20" xfId="0" applyFont="1" applyBorder="1" applyAlignment="1">
      <alignment vertical="center" wrapText="1"/>
    </xf>
    <xf numFmtId="164" fontId="5" fillId="0" borderId="19" xfId="0" applyNumberFormat="1" applyFont="1" applyBorder="1" applyAlignment="1">
      <alignment horizontal="center" vertical="center" wrapText="1"/>
    </xf>
    <xf numFmtId="0" fontId="3" fillId="0" borderId="21" xfId="0" applyFont="1" applyBorder="1" applyAlignment="1">
      <alignment horizontal="right"/>
    </xf>
    <xf numFmtId="0" fontId="3" fillId="0" borderId="22" xfId="0" applyFont="1" applyBorder="1" applyAlignment="1">
      <alignment horizontal="right"/>
    </xf>
    <xf numFmtId="0" fontId="3" fillId="0" borderId="23" xfId="0" applyFont="1" applyBorder="1" applyAlignment="1">
      <alignment horizontal="left" vertical="center"/>
    </xf>
    <xf numFmtId="0" fontId="7" fillId="2" borderId="23" xfId="0" applyFont="1" applyFill="1" applyBorder="1" applyAlignment="1">
      <alignment horizontal="left" vertical="center" wrapText="1"/>
    </xf>
    <xf numFmtId="0" fontId="4" fillId="0" borderId="23" xfId="0" applyFont="1" applyBorder="1" applyAlignment="1">
      <alignment horizontal="center" vertical="center" wrapText="1"/>
    </xf>
    <xf numFmtId="0" fontId="6" fillId="0" borderId="19" xfId="0" applyFont="1" applyBorder="1" applyAlignment="1">
      <alignment horizontal="left" vertical="center" wrapText="1"/>
    </xf>
    <xf numFmtId="0" fontId="3" fillId="0" borderId="6" xfId="0" applyFont="1" applyBorder="1" applyAlignment="1">
      <alignment horizontal="right"/>
    </xf>
    <xf numFmtId="164" fontId="3" fillId="0" borderId="6" xfId="0" applyNumberFormat="1" applyFont="1" applyBorder="1" applyAlignment="1">
      <alignment horizontal="center" vertical="center"/>
    </xf>
    <xf numFmtId="0" fontId="5" fillId="0" borderId="10" xfId="0" applyFont="1" applyBorder="1" applyAlignment="1">
      <alignment horizontal="left" vertical="center" wrapText="1"/>
    </xf>
    <xf numFmtId="0" fontId="5" fillId="0" borderId="8" xfId="0" applyFont="1" applyBorder="1" applyAlignment="1">
      <alignment vertical="center" wrapText="1"/>
    </xf>
    <xf numFmtId="0" fontId="3" fillId="0" borderId="0" xfId="0" applyFont="1" applyAlignment="1">
      <alignment horizontal="left" vertical="center"/>
    </xf>
    <xf numFmtId="0" fontId="5" fillId="0" borderId="11" xfId="0" applyFont="1" applyBorder="1" applyAlignment="1">
      <alignment horizontal="left" vertical="center" wrapText="1"/>
    </xf>
    <xf numFmtId="0" fontId="5" fillId="0" borderId="15"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5" fillId="0" borderId="7" xfId="0" applyFont="1" applyBorder="1" applyAlignment="1">
      <alignment horizontal="left" vertical="center" wrapText="1"/>
    </xf>
    <xf numFmtId="0" fontId="6" fillId="0" borderId="10" xfId="0" applyFont="1" applyBorder="1" applyAlignment="1">
      <alignment horizontal="left" vertical="center" wrapText="1"/>
    </xf>
    <xf numFmtId="0" fontId="3" fillId="0" borderId="28" xfId="0" applyFont="1" applyBorder="1" applyAlignment="1">
      <alignment horizontal="left" vertical="center"/>
    </xf>
    <xf numFmtId="0" fontId="3" fillId="0" borderId="14" xfId="0" applyFont="1" applyBorder="1" applyAlignment="1">
      <alignment horizontal="left" vertical="center"/>
    </xf>
    <xf numFmtId="0" fontId="3" fillId="0" borderId="14" xfId="0" applyFont="1" applyBorder="1" applyAlignment="1">
      <alignment horizontal="center" vertical="center" wrapText="1"/>
    </xf>
    <xf numFmtId="6" fontId="5" fillId="0" borderId="5" xfId="0" applyNumberFormat="1" applyFont="1" applyBorder="1" applyAlignment="1">
      <alignment horizontal="center" vertical="center" wrapText="1"/>
    </xf>
    <xf numFmtId="6" fontId="5" fillId="0" borderId="17"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8" fillId="0" borderId="0" xfId="0" applyFont="1" applyAlignment="1">
      <alignment vertical="center" wrapText="1"/>
    </xf>
    <xf numFmtId="164" fontId="5" fillId="0" borderId="6" xfId="1" applyNumberFormat="1" applyFont="1" applyFill="1" applyBorder="1" applyAlignment="1" applyProtection="1">
      <alignment horizontal="center" vertical="center"/>
    </xf>
    <xf numFmtId="164" fontId="5" fillId="2" borderId="8" xfId="1" applyNumberFormat="1" applyFont="1" applyFill="1" applyBorder="1" applyAlignment="1" applyProtection="1">
      <alignment horizontal="center" vertical="center"/>
    </xf>
    <xf numFmtId="0" fontId="8" fillId="0" borderId="27" xfId="0" applyFont="1" applyBorder="1" applyAlignment="1">
      <alignment vertical="center" wrapText="1"/>
    </xf>
    <xf numFmtId="0" fontId="5" fillId="0" borderId="18" xfId="0" applyFont="1" applyBorder="1" applyAlignment="1">
      <alignment horizontal="left" vertical="center" wrapText="1"/>
    </xf>
    <xf numFmtId="164" fontId="3" fillId="0" borderId="6" xfId="0" applyNumberFormat="1" applyFont="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0" xfId="0" applyFont="1" applyAlignment="1">
      <alignment horizontal="left"/>
    </xf>
    <xf numFmtId="0" fontId="6" fillId="0" borderId="30" xfId="0" applyFont="1" applyBorder="1" applyAlignment="1">
      <alignment horizontal="left" vertical="center" wrapText="1"/>
    </xf>
    <xf numFmtId="0" fontId="3" fillId="0" borderId="23" xfId="0" applyFont="1" applyBorder="1" applyAlignment="1">
      <alignment horizontal="center" vertical="center" wrapText="1"/>
    </xf>
    <xf numFmtId="0" fontId="4" fillId="0" borderId="23" xfId="0" applyFont="1" applyBorder="1" applyAlignment="1" applyProtection="1">
      <alignment horizontal="center" vertical="center" wrapText="1"/>
      <protection locked="0"/>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3" fillId="0" borderId="9" xfId="0" applyFont="1" applyBorder="1" applyAlignment="1">
      <alignment horizontal="right"/>
    </xf>
    <xf numFmtId="0" fontId="3" fillId="0" borderId="10" xfId="0" applyFont="1" applyBorder="1" applyAlignment="1">
      <alignment horizontal="right"/>
    </xf>
    <xf numFmtId="0" fontId="3" fillId="0" borderId="11" xfId="0" applyFont="1" applyBorder="1" applyAlignment="1">
      <alignment horizontal="right"/>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3" fillId="0" borderId="8" xfId="0" applyFont="1" applyBorder="1" applyAlignment="1">
      <alignment horizontal="right" vertical="center"/>
    </xf>
    <xf numFmtId="0" fontId="5" fillId="0" borderId="0" xfId="0" applyFont="1" applyAlignment="1">
      <alignment horizontal="left" wrapText="1"/>
    </xf>
    <xf numFmtId="0" fontId="3" fillId="0" borderId="8" xfId="0" applyFont="1" applyBorder="1" applyAlignment="1">
      <alignment horizontal="right"/>
    </xf>
    <xf numFmtId="0" fontId="4" fillId="3" borderId="3" xfId="0" applyFont="1" applyFill="1" applyBorder="1" applyAlignment="1">
      <alignment horizontal="left"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3" borderId="1" xfId="0" applyFont="1" applyFill="1" applyBorder="1"/>
    <xf numFmtId="0" fontId="3" fillId="3" borderId="2" xfId="0" applyFont="1" applyFill="1" applyBorder="1"/>
    <xf numFmtId="0" fontId="3" fillId="3" borderId="3" xfId="0" applyFont="1" applyFill="1" applyBorder="1"/>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2" fillId="0" borderId="0" xfId="0" applyFont="1"/>
    <xf numFmtId="0" fontId="3"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8"/>
  <sheetViews>
    <sheetView tabSelected="1" topLeftCell="A86" zoomScale="90" zoomScaleNormal="90" workbookViewId="0">
      <selection activeCell="F108" sqref="F108"/>
    </sheetView>
  </sheetViews>
  <sheetFormatPr defaultColWidth="9.26953125" defaultRowHeight="14.5" x14ac:dyDescent="0.35"/>
  <cols>
    <col min="1" max="1" width="40.54296875" customWidth="1"/>
    <col min="2" max="2" width="47.7265625" customWidth="1"/>
    <col min="3" max="3" width="38" customWidth="1"/>
    <col min="4" max="6" width="21.26953125" customWidth="1"/>
  </cols>
  <sheetData>
    <row r="1" spans="1:6" x14ac:dyDescent="0.35">
      <c r="A1" s="105" t="s">
        <v>0</v>
      </c>
      <c r="B1" s="105"/>
    </row>
    <row r="2" spans="1:6" x14ac:dyDescent="0.35">
      <c r="A2" s="105"/>
      <c r="B2" s="105"/>
    </row>
    <row r="4" spans="1:6" x14ac:dyDescent="0.35">
      <c r="A4" s="106" t="s">
        <v>54</v>
      </c>
      <c r="B4" s="106"/>
      <c r="C4" s="106"/>
      <c r="D4" s="106"/>
    </row>
    <row r="5" spans="1:6" ht="15" thickBot="1" x14ac:dyDescent="0.4">
      <c r="A5" s="77"/>
      <c r="B5" s="77" t="s">
        <v>80</v>
      </c>
      <c r="C5" s="77"/>
      <c r="D5" s="77"/>
    </row>
    <row r="6" spans="1:6" ht="15" thickBot="1" x14ac:dyDescent="0.4">
      <c r="A6" s="83" t="s">
        <v>1</v>
      </c>
      <c r="B6" s="84"/>
      <c r="C6" s="84"/>
      <c r="D6" s="84"/>
      <c r="E6" s="84"/>
      <c r="F6" s="95"/>
    </row>
    <row r="7" spans="1:6" ht="15" thickBot="1" x14ac:dyDescent="0.4">
      <c r="A7" s="83" t="s">
        <v>55</v>
      </c>
      <c r="B7" s="84"/>
      <c r="C7" s="84"/>
      <c r="D7" s="84"/>
      <c r="E7" s="84"/>
      <c r="F7" s="95"/>
    </row>
    <row r="8" spans="1:6" ht="54.5" thickBot="1" x14ac:dyDescent="0.4">
      <c r="A8" s="47" t="s">
        <v>2</v>
      </c>
      <c r="B8" s="48" t="s">
        <v>12</v>
      </c>
      <c r="C8" s="47" t="s">
        <v>4</v>
      </c>
      <c r="D8" s="79" t="s">
        <v>75</v>
      </c>
      <c r="E8" s="49" t="s">
        <v>5</v>
      </c>
      <c r="F8" s="80" t="s">
        <v>81</v>
      </c>
    </row>
    <row r="9" spans="1:6" x14ac:dyDescent="0.35">
      <c r="A9" s="39" t="s">
        <v>50</v>
      </c>
      <c r="B9" s="40" t="s">
        <v>59</v>
      </c>
      <c r="C9" s="40" t="s">
        <v>17</v>
      </c>
      <c r="D9" s="19">
        <v>103020</v>
      </c>
      <c r="E9" s="29">
        <v>103020</v>
      </c>
      <c r="F9" s="29">
        <v>103020</v>
      </c>
    </row>
    <row r="10" spans="1:6" x14ac:dyDescent="0.35">
      <c r="A10" s="39" t="s">
        <v>50</v>
      </c>
      <c r="B10" s="40" t="s">
        <v>21</v>
      </c>
      <c r="C10" s="40" t="s">
        <v>17</v>
      </c>
      <c r="D10" s="19">
        <v>52605</v>
      </c>
      <c r="E10" s="29">
        <v>52605</v>
      </c>
      <c r="F10" s="29">
        <v>52605</v>
      </c>
    </row>
    <row r="11" spans="1:6" x14ac:dyDescent="0.35">
      <c r="A11" s="39" t="s">
        <v>49</v>
      </c>
      <c r="B11" s="40" t="s">
        <v>16</v>
      </c>
      <c r="C11" s="40" t="s">
        <v>17</v>
      </c>
      <c r="D11" s="19">
        <v>104255</v>
      </c>
      <c r="E11" s="29">
        <v>104255</v>
      </c>
      <c r="F11" s="29">
        <v>104255</v>
      </c>
    </row>
    <row r="12" spans="1:6" x14ac:dyDescent="0.35">
      <c r="A12" s="39" t="s">
        <v>49</v>
      </c>
      <c r="B12" s="40" t="s">
        <v>16</v>
      </c>
      <c r="C12" s="40" t="s">
        <v>17</v>
      </c>
      <c r="D12" s="19">
        <v>42084</v>
      </c>
      <c r="E12" s="29">
        <v>42084</v>
      </c>
      <c r="F12" s="29">
        <v>42084</v>
      </c>
    </row>
    <row r="13" spans="1:6" x14ac:dyDescent="0.35">
      <c r="A13" s="39" t="s">
        <v>46</v>
      </c>
      <c r="B13" s="40" t="s">
        <v>16</v>
      </c>
      <c r="C13" s="40" t="s">
        <v>17</v>
      </c>
      <c r="D13" s="19">
        <v>103020</v>
      </c>
      <c r="E13" s="29">
        <v>103020</v>
      </c>
      <c r="F13" s="29">
        <v>103819.85</v>
      </c>
    </row>
    <row r="14" spans="1:6" x14ac:dyDescent="0.35">
      <c r="A14" s="43" t="s">
        <v>47</v>
      </c>
      <c r="B14" s="42" t="s">
        <v>16</v>
      </c>
      <c r="C14" s="42" t="s">
        <v>17</v>
      </c>
      <c r="D14" s="44">
        <v>78192</v>
      </c>
      <c r="E14" s="29">
        <v>78192</v>
      </c>
      <c r="F14" s="29">
        <v>78192</v>
      </c>
    </row>
    <row r="15" spans="1:6" x14ac:dyDescent="0.35">
      <c r="A15" s="54" t="s">
        <v>47</v>
      </c>
      <c r="B15" s="54" t="s">
        <v>57</v>
      </c>
      <c r="C15" s="54" t="s">
        <v>58</v>
      </c>
      <c r="D15" s="68">
        <v>47753</v>
      </c>
      <c r="E15" s="29">
        <v>47753</v>
      </c>
      <c r="F15" s="29">
        <v>47753</v>
      </c>
    </row>
    <row r="16" spans="1:6" x14ac:dyDescent="0.35">
      <c r="A16" s="39" t="s">
        <v>48</v>
      </c>
      <c r="B16" s="40" t="s">
        <v>16</v>
      </c>
      <c r="C16" s="40" t="s">
        <v>17</v>
      </c>
      <c r="D16" s="19">
        <v>78192</v>
      </c>
      <c r="E16" s="29">
        <v>78192</v>
      </c>
      <c r="F16" s="29">
        <v>74320.19</v>
      </c>
    </row>
    <row r="17" spans="1:6" x14ac:dyDescent="0.35">
      <c r="A17" s="30" t="s">
        <v>48</v>
      </c>
      <c r="B17" s="36" t="s">
        <v>76</v>
      </c>
      <c r="C17" s="22" t="s">
        <v>63</v>
      </c>
      <c r="D17" s="19">
        <v>48303</v>
      </c>
      <c r="E17" s="29">
        <v>48303</v>
      </c>
      <c r="F17" s="29">
        <v>48303</v>
      </c>
    </row>
    <row r="18" spans="1:6" x14ac:dyDescent="0.35">
      <c r="A18" s="22" t="s">
        <v>48</v>
      </c>
      <c r="B18" s="36" t="s">
        <v>77</v>
      </c>
      <c r="C18" s="22" t="s">
        <v>32</v>
      </c>
      <c r="D18" s="6">
        <v>46715</v>
      </c>
      <c r="E18" s="29">
        <v>46715</v>
      </c>
      <c r="F18" s="29">
        <v>46714.95</v>
      </c>
    </row>
    <row r="19" spans="1:6" x14ac:dyDescent="0.35">
      <c r="A19" s="24" t="s">
        <v>50</v>
      </c>
      <c r="B19" s="25" t="s">
        <v>78</v>
      </c>
      <c r="C19" s="25" t="s">
        <v>17</v>
      </c>
      <c r="D19" s="3">
        <v>217249</v>
      </c>
      <c r="E19" s="29">
        <v>217249</v>
      </c>
      <c r="F19" s="29">
        <v>217249</v>
      </c>
    </row>
    <row r="20" spans="1:6" x14ac:dyDescent="0.35">
      <c r="A20" s="24" t="s">
        <v>50</v>
      </c>
      <c r="B20" s="25" t="s">
        <v>78</v>
      </c>
      <c r="C20" s="25" t="s">
        <v>70</v>
      </c>
      <c r="D20" s="3">
        <v>44808</v>
      </c>
      <c r="E20" s="29">
        <v>44808</v>
      </c>
      <c r="F20" s="29">
        <v>44808</v>
      </c>
    </row>
    <row r="21" spans="1:6" x14ac:dyDescent="0.35">
      <c r="A21" s="85" t="s">
        <v>6</v>
      </c>
      <c r="B21" s="86"/>
      <c r="C21" s="87"/>
      <c r="D21" s="41">
        <f>SUM(D9:D20)</f>
        <v>966196</v>
      </c>
      <c r="E21" s="41">
        <f>SUM(E9:E20)</f>
        <v>966196</v>
      </c>
      <c r="F21" s="41">
        <f>SUM(F9:F20)</f>
        <v>963123.99</v>
      </c>
    </row>
    <row r="22" spans="1:6" ht="15" thickBot="1" x14ac:dyDescent="0.4">
      <c r="A22" s="45"/>
      <c r="B22" s="46"/>
      <c r="C22" s="46"/>
      <c r="D22" s="8"/>
      <c r="E22" s="8"/>
      <c r="F22" s="8"/>
    </row>
    <row r="23" spans="1:6" ht="15" thickBot="1" x14ac:dyDescent="0.4">
      <c r="A23" s="88" t="s">
        <v>56</v>
      </c>
      <c r="B23" s="89"/>
      <c r="C23" s="89"/>
      <c r="D23" s="89"/>
      <c r="E23" s="89"/>
      <c r="F23" s="91"/>
    </row>
    <row r="24" spans="1:6" ht="54.5" thickBot="1" x14ac:dyDescent="0.4">
      <c r="A24" s="47" t="s">
        <v>2</v>
      </c>
      <c r="B24" s="48" t="s">
        <v>12</v>
      </c>
      <c r="C24" s="47" t="s">
        <v>4</v>
      </c>
      <c r="D24" s="2" t="s">
        <v>75</v>
      </c>
      <c r="E24" s="49" t="s">
        <v>5</v>
      </c>
      <c r="F24" s="76" t="s">
        <v>81</v>
      </c>
    </row>
    <row r="25" spans="1:6" x14ac:dyDescent="0.35">
      <c r="A25" s="39" t="s">
        <v>50</v>
      </c>
      <c r="B25" s="40" t="s">
        <v>18</v>
      </c>
      <c r="C25" s="40" t="s">
        <v>19</v>
      </c>
      <c r="D25" s="19">
        <v>139193</v>
      </c>
      <c r="E25" s="29">
        <v>139193</v>
      </c>
      <c r="F25" s="29">
        <v>139193</v>
      </c>
    </row>
    <row r="26" spans="1:6" x14ac:dyDescent="0.35">
      <c r="A26" s="39" t="s">
        <v>49</v>
      </c>
      <c r="B26" s="40" t="s">
        <v>18</v>
      </c>
      <c r="C26" s="40" t="s">
        <v>17</v>
      </c>
      <c r="D26" s="19">
        <v>166811</v>
      </c>
      <c r="E26" s="29">
        <v>166811</v>
      </c>
      <c r="F26" s="29">
        <v>166810</v>
      </c>
    </row>
    <row r="27" spans="1:6" x14ac:dyDescent="0.35">
      <c r="A27" s="39" t="s">
        <v>46</v>
      </c>
      <c r="B27" s="40" t="s">
        <v>18</v>
      </c>
      <c r="C27" s="40" t="s">
        <v>17</v>
      </c>
      <c r="D27" s="19">
        <v>120413</v>
      </c>
      <c r="E27" s="29">
        <v>120413</v>
      </c>
      <c r="F27" s="29">
        <v>120413</v>
      </c>
    </row>
    <row r="28" spans="1:6" x14ac:dyDescent="0.35">
      <c r="A28" s="39" t="s">
        <v>47</v>
      </c>
      <c r="B28" s="40" t="s">
        <v>18</v>
      </c>
      <c r="C28" s="40" t="s">
        <v>17</v>
      </c>
      <c r="D28" s="19">
        <v>120413</v>
      </c>
      <c r="E28" s="29">
        <v>120413</v>
      </c>
      <c r="F28" s="29">
        <v>120413</v>
      </c>
    </row>
    <row r="29" spans="1:6" x14ac:dyDescent="0.35">
      <c r="A29" s="39" t="s">
        <v>48</v>
      </c>
      <c r="B29" s="40" t="s">
        <v>18</v>
      </c>
      <c r="C29" s="40" t="s">
        <v>20</v>
      </c>
      <c r="D29" s="19">
        <v>120413</v>
      </c>
      <c r="E29" s="29">
        <v>120413</v>
      </c>
      <c r="F29" s="29">
        <v>120413.22</v>
      </c>
    </row>
    <row r="30" spans="1:6" x14ac:dyDescent="0.35">
      <c r="A30" s="85" t="s">
        <v>6</v>
      </c>
      <c r="B30" s="86"/>
      <c r="C30" s="87"/>
      <c r="D30" s="41">
        <f>SUM(D25:D29)</f>
        <v>667243</v>
      </c>
      <c r="E30" s="41">
        <f>SUM(E25:E29)</f>
        <v>667243</v>
      </c>
      <c r="F30" s="41">
        <f>SUM(F25:F29)</f>
        <v>667242.22</v>
      </c>
    </row>
    <row r="31" spans="1:6" ht="15" thickBot="1" x14ac:dyDescent="0.4"/>
    <row r="32" spans="1:6" ht="15" thickBot="1" x14ac:dyDescent="0.4">
      <c r="A32" s="83" t="s">
        <v>60</v>
      </c>
      <c r="B32" s="84"/>
      <c r="C32" s="84"/>
      <c r="D32" s="84"/>
      <c r="E32" s="84"/>
      <c r="F32" s="95"/>
    </row>
    <row r="33" spans="1:6" ht="15" thickBot="1" x14ac:dyDescent="0.4">
      <c r="A33" s="83" t="s">
        <v>61</v>
      </c>
      <c r="B33" s="84"/>
      <c r="C33" s="84"/>
      <c r="D33" s="84"/>
      <c r="E33" s="84"/>
      <c r="F33" s="95"/>
    </row>
    <row r="34" spans="1:6" ht="54.5" thickBot="1" x14ac:dyDescent="0.4">
      <c r="A34" s="1" t="s">
        <v>2</v>
      </c>
      <c r="B34" s="1" t="s">
        <v>13</v>
      </c>
      <c r="C34" s="1" t="s">
        <v>4</v>
      </c>
      <c r="D34" s="2" t="s">
        <v>75</v>
      </c>
      <c r="E34" s="5" t="s">
        <v>5</v>
      </c>
      <c r="F34" s="76" t="s">
        <v>81</v>
      </c>
    </row>
    <row r="35" spans="1:6" x14ac:dyDescent="0.35">
      <c r="A35" s="20" t="s">
        <v>50</v>
      </c>
      <c r="B35" s="21" t="s">
        <v>22</v>
      </c>
      <c r="C35" s="22" t="s">
        <v>23</v>
      </c>
      <c r="D35" s="23">
        <v>107843.74553611904</v>
      </c>
      <c r="E35" s="4">
        <v>107843.74553611904</v>
      </c>
      <c r="F35" s="4">
        <v>58944.88</v>
      </c>
    </row>
    <row r="36" spans="1:6" x14ac:dyDescent="0.35">
      <c r="A36" s="30" t="s">
        <v>50</v>
      </c>
      <c r="B36" s="36" t="s">
        <v>24</v>
      </c>
      <c r="C36" s="22" t="s">
        <v>17</v>
      </c>
      <c r="D36" s="19">
        <v>16928.342250238093</v>
      </c>
      <c r="E36" s="4">
        <v>16928.342250238093</v>
      </c>
      <c r="F36" s="4">
        <v>16928</v>
      </c>
    </row>
    <row r="37" spans="1:6" x14ac:dyDescent="0.35">
      <c r="A37" s="85" t="s">
        <v>6</v>
      </c>
      <c r="B37" s="86"/>
      <c r="C37" s="87"/>
      <c r="D37" s="41">
        <f>SUM(D35:D36)</f>
        <v>124772.08778635712</v>
      </c>
      <c r="E37" s="41">
        <f t="shared" ref="E37:F37" si="0">SUM(E35:E36)</f>
        <v>124772.08778635712</v>
      </c>
      <c r="F37" s="41">
        <f t="shared" si="0"/>
        <v>75872.88</v>
      </c>
    </row>
    <row r="38" spans="1:6" ht="15" thickBot="1" x14ac:dyDescent="0.4">
      <c r="A38" s="7"/>
      <c r="B38" s="7"/>
      <c r="C38" s="7"/>
      <c r="D38" s="8"/>
      <c r="E38" s="8"/>
      <c r="F38" s="8"/>
    </row>
    <row r="39" spans="1:6" ht="15" thickBot="1" x14ac:dyDescent="0.4">
      <c r="A39" s="83" t="s">
        <v>62</v>
      </c>
      <c r="B39" s="84"/>
      <c r="C39" s="84"/>
      <c r="D39" s="84"/>
      <c r="E39" s="84"/>
      <c r="F39" s="95"/>
    </row>
    <row r="40" spans="1:6" ht="54.5" thickBot="1" x14ac:dyDescent="0.4">
      <c r="A40" s="1" t="s">
        <v>2</v>
      </c>
      <c r="B40" s="1" t="s">
        <v>13</v>
      </c>
      <c r="C40" s="1" t="s">
        <v>4</v>
      </c>
      <c r="D40" s="2" t="s">
        <v>75</v>
      </c>
      <c r="E40" s="5" t="s">
        <v>5</v>
      </c>
      <c r="F40" s="76" t="s">
        <v>81</v>
      </c>
    </row>
    <row r="41" spans="1:6" x14ac:dyDescent="0.35">
      <c r="A41" s="55"/>
      <c r="B41" s="64"/>
      <c r="C41" s="64"/>
      <c r="D41" s="65"/>
      <c r="E41" s="75"/>
      <c r="F41" s="75"/>
    </row>
    <row r="42" spans="1:6" x14ac:dyDescent="0.35">
      <c r="A42" s="85" t="s">
        <v>6</v>
      </c>
      <c r="B42" s="86"/>
      <c r="C42" s="87"/>
      <c r="D42" s="41">
        <f>SUM(D41)</f>
        <v>0</v>
      </c>
      <c r="E42" s="41">
        <f t="shared" ref="E42:F42" si="1">SUM(E41)</f>
        <v>0</v>
      </c>
      <c r="F42" s="41">
        <f t="shared" si="1"/>
        <v>0</v>
      </c>
    </row>
    <row r="43" spans="1:6" ht="15" thickBot="1" x14ac:dyDescent="0.4">
      <c r="A43" s="7"/>
      <c r="B43" s="7"/>
      <c r="C43" s="7"/>
      <c r="D43" s="8"/>
      <c r="E43" s="8"/>
      <c r="F43" s="8"/>
    </row>
    <row r="44" spans="1:6" ht="15" thickBot="1" x14ac:dyDescent="0.4">
      <c r="A44" s="102" t="s">
        <v>64</v>
      </c>
      <c r="B44" s="103"/>
      <c r="C44" s="103"/>
      <c r="D44" s="103"/>
      <c r="E44" s="103"/>
      <c r="F44" s="104"/>
    </row>
    <row r="45" spans="1:6" ht="54.5" thickBot="1" x14ac:dyDescent="0.4">
      <c r="A45" s="1" t="s">
        <v>2</v>
      </c>
      <c r="B45" s="1" t="s">
        <v>13</v>
      </c>
      <c r="C45" s="1" t="s">
        <v>4</v>
      </c>
      <c r="D45" s="2" t="s">
        <v>75</v>
      </c>
      <c r="E45" s="5" t="s">
        <v>5</v>
      </c>
      <c r="F45" s="76" t="s">
        <v>81</v>
      </c>
    </row>
    <row r="46" spans="1:6" x14ac:dyDescent="0.35">
      <c r="A46" s="81" t="s">
        <v>50</v>
      </c>
      <c r="B46" s="82" t="s">
        <v>25</v>
      </c>
      <c r="C46" s="82" t="s">
        <v>26</v>
      </c>
      <c r="D46" s="6">
        <v>389636</v>
      </c>
      <c r="E46" s="4">
        <v>389636</v>
      </c>
      <c r="F46" s="4">
        <v>389636</v>
      </c>
    </row>
    <row r="47" spans="1:6" x14ac:dyDescent="0.35">
      <c r="A47" s="22" t="s">
        <v>50</v>
      </c>
      <c r="B47" s="22" t="s">
        <v>79</v>
      </c>
      <c r="C47" s="22" t="s">
        <v>26</v>
      </c>
      <c r="D47" s="6">
        <v>30100</v>
      </c>
      <c r="E47" s="4">
        <v>30100</v>
      </c>
      <c r="F47" s="4">
        <v>30100</v>
      </c>
    </row>
    <row r="48" spans="1:6" x14ac:dyDescent="0.35">
      <c r="A48" s="24" t="s">
        <v>50</v>
      </c>
      <c r="B48" s="25" t="s">
        <v>27</v>
      </c>
      <c r="C48" s="25" t="s">
        <v>28</v>
      </c>
      <c r="D48" s="6">
        <v>785945</v>
      </c>
      <c r="E48" s="4">
        <v>785945</v>
      </c>
      <c r="F48" s="4">
        <v>785945</v>
      </c>
    </row>
    <row r="49" spans="1:7" x14ac:dyDescent="0.35">
      <c r="A49" s="24" t="s">
        <v>50</v>
      </c>
      <c r="B49" s="25" t="s">
        <v>79</v>
      </c>
      <c r="C49" s="25" t="s">
        <v>28</v>
      </c>
      <c r="D49" s="6">
        <v>55294</v>
      </c>
      <c r="E49" s="4">
        <v>55294</v>
      </c>
      <c r="F49" s="4">
        <v>55294</v>
      </c>
    </row>
    <row r="50" spans="1:7" x14ac:dyDescent="0.35">
      <c r="A50" s="24" t="s">
        <v>50</v>
      </c>
      <c r="B50" s="25" t="s">
        <v>24</v>
      </c>
      <c r="C50" s="25" t="s">
        <v>17</v>
      </c>
      <c r="D50" s="6">
        <v>28214.254399999998</v>
      </c>
      <c r="E50" s="4">
        <v>28214.254399999998</v>
      </c>
      <c r="F50" s="4">
        <v>28214</v>
      </c>
    </row>
    <row r="51" spans="1:7" x14ac:dyDescent="0.35">
      <c r="A51" s="28" t="s">
        <v>49</v>
      </c>
      <c r="B51" s="25" t="s">
        <v>36</v>
      </c>
      <c r="C51" s="28" t="s">
        <v>37</v>
      </c>
      <c r="D51" s="6">
        <v>88225</v>
      </c>
      <c r="E51" s="4">
        <v>88225</v>
      </c>
      <c r="F51" s="4">
        <v>88225</v>
      </c>
    </row>
    <row r="52" spans="1:7" x14ac:dyDescent="0.35">
      <c r="A52" s="28" t="s">
        <v>49</v>
      </c>
      <c r="B52" s="25" t="s">
        <v>33</v>
      </c>
      <c r="C52" s="28" t="s">
        <v>34</v>
      </c>
      <c r="D52" s="6">
        <v>54200</v>
      </c>
      <c r="E52" s="4">
        <v>54200</v>
      </c>
      <c r="F52" s="4">
        <v>54200</v>
      </c>
    </row>
    <row r="53" spans="1:7" x14ac:dyDescent="0.35">
      <c r="A53" s="28" t="s">
        <v>49</v>
      </c>
      <c r="B53" s="25" t="s">
        <v>35</v>
      </c>
      <c r="C53" s="28" t="s">
        <v>34</v>
      </c>
      <c r="D53" s="6">
        <v>160756</v>
      </c>
      <c r="E53" s="4">
        <v>160756</v>
      </c>
      <c r="F53" s="4">
        <v>160756</v>
      </c>
    </row>
    <row r="54" spans="1:7" x14ac:dyDescent="0.35">
      <c r="A54" s="56" t="s">
        <v>51</v>
      </c>
      <c r="B54" s="22" t="s">
        <v>29</v>
      </c>
      <c r="C54" s="28" t="s">
        <v>28</v>
      </c>
      <c r="D54" s="6">
        <v>720759</v>
      </c>
      <c r="E54" s="4">
        <v>761759</v>
      </c>
      <c r="F54" s="4">
        <v>761759</v>
      </c>
    </row>
    <row r="55" spans="1:7" x14ac:dyDescent="0.35">
      <c r="A55" s="56" t="s">
        <v>51</v>
      </c>
      <c r="B55" s="25" t="s">
        <v>79</v>
      </c>
      <c r="C55" s="28" t="s">
        <v>28</v>
      </c>
      <c r="D55" s="6">
        <v>134909</v>
      </c>
      <c r="E55" s="4">
        <v>134909</v>
      </c>
      <c r="F55" s="4">
        <v>134909</v>
      </c>
    </row>
    <row r="56" spans="1:7" x14ac:dyDescent="0.35">
      <c r="A56" s="28" t="s">
        <v>47</v>
      </c>
      <c r="B56" s="25" t="s">
        <v>30</v>
      </c>
      <c r="C56" s="28" t="s">
        <v>28</v>
      </c>
      <c r="D56" s="6">
        <v>370863</v>
      </c>
      <c r="E56" s="4">
        <v>388863</v>
      </c>
      <c r="F56" s="4">
        <v>388863.75</v>
      </c>
    </row>
    <row r="57" spans="1:7" x14ac:dyDescent="0.35">
      <c r="A57" s="22" t="s">
        <v>48</v>
      </c>
      <c r="B57" s="22" t="s">
        <v>31</v>
      </c>
      <c r="C57" s="22" t="s">
        <v>32</v>
      </c>
      <c r="D57" s="6">
        <v>660000</v>
      </c>
      <c r="E57" s="4">
        <v>660000</v>
      </c>
      <c r="F57" s="4">
        <v>660000</v>
      </c>
    </row>
    <row r="58" spans="1:7" x14ac:dyDescent="0.35">
      <c r="A58" s="22" t="s">
        <v>48</v>
      </c>
      <c r="B58" s="25" t="s">
        <v>79</v>
      </c>
      <c r="C58" s="22" t="s">
        <v>32</v>
      </c>
      <c r="D58" s="6">
        <v>14927</v>
      </c>
      <c r="E58" s="4">
        <v>14927</v>
      </c>
      <c r="F58" s="4">
        <v>14927</v>
      </c>
    </row>
    <row r="59" spans="1:7" x14ac:dyDescent="0.35">
      <c r="A59" s="85" t="s">
        <v>6</v>
      </c>
      <c r="B59" s="86"/>
      <c r="C59" s="87"/>
      <c r="D59" s="41">
        <f>SUM(D46:D58)</f>
        <v>3493828.2544</v>
      </c>
      <c r="E59" s="41">
        <f>SUM(E46:E58)</f>
        <v>3552828.2544</v>
      </c>
      <c r="F59" s="41">
        <f>SUM(F46:F58)</f>
        <v>3552828.75</v>
      </c>
    </row>
    <row r="60" spans="1:7" ht="15" thickBot="1" x14ac:dyDescent="0.4">
      <c r="A60" s="7"/>
      <c r="B60" s="7"/>
      <c r="C60" s="7"/>
      <c r="D60" s="8"/>
      <c r="E60" s="8"/>
      <c r="F60" s="8"/>
    </row>
    <row r="61" spans="1:7" ht="15" thickBot="1" x14ac:dyDescent="0.4">
      <c r="A61" s="88" t="s">
        <v>65</v>
      </c>
      <c r="B61" s="89"/>
      <c r="C61" s="89"/>
      <c r="D61" s="89"/>
      <c r="E61" s="89"/>
      <c r="F61" s="90"/>
    </row>
    <row r="62" spans="1:7" ht="16" thickBot="1" x14ac:dyDescent="0.4">
      <c r="A62" s="88" t="s">
        <v>66</v>
      </c>
      <c r="B62" s="89"/>
      <c r="C62" s="89"/>
      <c r="D62" s="89"/>
      <c r="E62" s="89"/>
      <c r="F62" s="90"/>
      <c r="G62" s="69"/>
    </row>
    <row r="63" spans="1:7" ht="54.5" thickBot="1" x14ac:dyDescent="0.4">
      <c r="A63" s="47" t="s">
        <v>2</v>
      </c>
      <c r="B63" s="47" t="s">
        <v>14</v>
      </c>
      <c r="C63" s="47" t="s">
        <v>15</v>
      </c>
      <c r="D63" s="2" t="s">
        <v>75</v>
      </c>
      <c r="E63" s="49" t="s">
        <v>5</v>
      </c>
      <c r="F63" s="76" t="s">
        <v>81</v>
      </c>
    </row>
    <row r="64" spans="1:7" ht="27" x14ac:dyDescent="0.35">
      <c r="A64" s="57" t="s">
        <v>50</v>
      </c>
      <c r="B64" s="58" t="s">
        <v>38</v>
      </c>
      <c r="C64" s="58" t="s">
        <v>38</v>
      </c>
      <c r="D64" s="70">
        <v>86000</v>
      </c>
      <c r="E64" s="4">
        <v>86000</v>
      </c>
      <c r="F64" s="4">
        <f>50600.35+45708.92+169395+310683+114852.63-5716+130361</f>
        <v>815884.9</v>
      </c>
    </row>
    <row r="65" spans="1:14" x14ac:dyDescent="0.35">
      <c r="A65" s="26" t="s">
        <v>49</v>
      </c>
      <c r="B65" s="27" t="s">
        <v>39</v>
      </c>
      <c r="C65" s="27" t="s">
        <v>39</v>
      </c>
      <c r="D65" s="71">
        <v>700000</v>
      </c>
      <c r="E65" s="4">
        <v>700000</v>
      </c>
      <c r="F65" s="4">
        <v>837277.48</v>
      </c>
    </row>
    <row r="66" spans="1:14" x14ac:dyDescent="0.35">
      <c r="A66" s="26" t="s">
        <v>49</v>
      </c>
      <c r="B66" s="78" t="s">
        <v>39</v>
      </c>
      <c r="C66" s="27" t="s">
        <v>79</v>
      </c>
      <c r="D66" s="71">
        <v>45300</v>
      </c>
      <c r="E66" s="4">
        <v>45300</v>
      </c>
      <c r="F66" s="4">
        <v>45300</v>
      </c>
    </row>
    <row r="67" spans="1:14" ht="27" x14ac:dyDescent="0.35">
      <c r="A67" s="30" t="s">
        <v>49</v>
      </c>
      <c r="B67" s="59" t="s">
        <v>38</v>
      </c>
      <c r="C67" s="60" t="s">
        <v>53</v>
      </c>
      <c r="D67" s="6">
        <v>195581</v>
      </c>
      <c r="E67" s="4">
        <v>195581</v>
      </c>
      <c r="F67" s="4">
        <v>321534.15999999997</v>
      </c>
    </row>
    <row r="68" spans="1:14" x14ac:dyDescent="0.35">
      <c r="A68" s="26" t="s">
        <v>46</v>
      </c>
      <c r="B68" s="27" t="s">
        <v>39</v>
      </c>
      <c r="C68" s="27" t="s">
        <v>39</v>
      </c>
      <c r="D68" s="6">
        <v>500000</v>
      </c>
      <c r="E68" s="4">
        <v>500000</v>
      </c>
      <c r="F68" s="4">
        <v>1130405.82</v>
      </c>
    </row>
    <row r="69" spans="1:14" x14ac:dyDescent="0.35">
      <c r="A69" s="26" t="s">
        <v>47</v>
      </c>
      <c r="B69" s="27" t="s">
        <v>39</v>
      </c>
      <c r="C69" s="27" t="s">
        <v>39</v>
      </c>
      <c r="D69" s="6">
        <v>591300</v>
      </c>
      <c r="E69" s="4">
        <v>591300</v>
      </c>
      <c r="F69" s="4">
        <v>596357</v>
      </c>
    </row>
    <row r="70" spans="1:14" x14ac:dyDescent="0.35">
      <c r="A70" s="26" t="s">
        <v>47</v>
      </c>
      <c r="B70" s="50" t="s">
        <v>39</v>
      </c>
      <c r="C70" s="27" t="s">
        <v>79</v>
      </c>
      <c r="D70" s="6">
        <v>27084</v>
      </c>
      <c r="E70" s="4">
        <v>27084</v>
      </c>
      <c r="F70" s="4">
        <v>27084</v>
      </c>
    </row>
    <row r="71" spans="1:14" x14ac:dyDescent="0.35">
      <c r="A71" s="26" t="s">
        <v>48</v>
      </c>
      <c r="B71" s="50" t="s">
        <v>67</v>
      </c>
      <c r="C71" s="27" t="s">
        <v>39</v>
      </c>
      <c r="D71" s="6">
        <v>300000</v>
      </c>
      <c r="E71" s="4">
        <v>300000</v>
      </c>
      <c r="F71" s="4">
        <v>291265.58</v>
      </c>
    </row>
    <row r="72" spans="1:14" ht="27" x14ac:dyDescent="0.35">
      <c r="A72" s="61" t="s">
        <v>48</v>
      </c>
      <c r="B72" s="62" t="s">
        <v>38</v>
      </c>
      <c r="C72" s="60"/>
      <c r="D72" s="6">
        <v>40000</v>
      </c>
      <c r="E72" s="4">
        <v>40000</v>
      </c>
      <c r="F72" s="4">
        <v>32785.67</v>
      </c>
    </row>
    <row r="73" spans="1:14" x14ac:dyDescent="0.35">
      <c r="A73" s="85" t="s">
        <v>6</v>
      </c>
      <c r="B73" s="86"/>
      <c r="C73" s="87"/>
      <c r="D73" s="41">
        <f>SUM(D64:D72)</f>
        <v>2485265</v>
      </c>
      <c r="E73" s="41">
        <f>SUM(E64:E72)</f>
        <v>2485265</v>
      </c>
      <c r="F73" s="41">
        <f>SUM(F64:F72)</f>
        <v>4097894.61</v>
      </c>
    </row>
    <row r="74" spans="1:14" ht="15" thickBot="1" x14ac:dyDescent="0.4">
      <c r="A74" s="7"/>
      <c r="B74" s="7"/>
      <c r="C74" s="7"/>
      <c r="D74" s="8"/>
      <c r="E74" s="8"/>
      <c r="F74" s="8"/>
    </row>
    <row r="75" spans="1:14" ht="16" thickBot="1" x14ac:dyDescent="0.4">
      <c r="A75" s="88" t="s">
        <v>68</v>
      </c>
      <c r="B75" s="89"/>
      <c r="C75" s="89"/>
      <c r="D75" s="89"/>
      <c r="E75" s="89"/>
      <c r="F75" s="91"/>
      <c r="G75" s="69"/>
    </row>
    <row r="76" spans="1:14" ht="54.5" thickBot="1" x14ac:dyDescent="0.4">
      <c r="A76" s="1" t="s">
        <v>2</v>
      </c>
      <c r="B76" s="1" t="s">
        <v>14</v>
      </c>
      <c r="C76" s="1" t="s">
        <v>15</v>
      </c>
      <c r="D76" s="2" t="s">
        <v>75</v>
      </c>
      <c r="E76" s="5" t="s">
        <v>5</v>
      </c>
      <c r="F76" s="76" t="s">
        <v>81</v>
      </c>
    </row>
    <row r="77" spans="1:14" x14ac:dyDescent="0.35">
      <c r="A77" s="51"/>
      <c r="B77" s="51"/>
      <c r="C77" s="51"/>
      <c r="D77" s="52"/>
      <c r="E77" s="74"/>
      <c r="F77" s="74"/>
    </row>
    <row r="78" spans="1:14" x14ac:dyDescent="0.35">
      <c r="A78" s="85" t="s">
        <v>6</v>
      </c>
      <c r="B78" s="86"/>
      <c r="C78" s="87"/>
      <c r="D78" s="41">
        <f>SUM(D77)</f>
        <v>0</v>
      </c>
      <c r="E78" s="41">
        <f t="shared" ref="E78:F78" si="2">SUM(E77)</f>
        <v>0</v>
      </c>
      <c r="F78" s="41">
        <f t="shared" si="2"/>
        <v>0</v>
      </c>
    </row>
    <row r="79" spans="1:14" ht="15" thickBot="1" x14ac:dyDescent="0.4">
      <c r="A79" s="7"/>
      <c r="B79" s="7"/>
      <c r="C79" s="7"/>
      <c r="D79" s="8"/>
      <c r="E79" s="8"/>
      <c r="F79" s="8"/>
    </row>
    <row r="80" spans="1:14" ht="16" thickBot="1" x14ac:dyDescent="0.4">
      <c r="A80" s="83" t="s">
        <v>69</v>
      </c>
      <c r="B80" s="84"/>
      <c r="C80" s="84"/>
      <c r="D80" s="84"/>
      <c r="E80" s="84"/>
      <c r="F80" s="84"/>
      <c r="G80" s="72"/>
      <c r="H80" s="69"/>
      <c r="I80" s="69"/>
      <c r="J80" s="69"/>
      <c r="K80" s="69"/>
      <c r="L80" s="69"/>
      <c r="M80" s="69"/>
      <c r="N80" s="69"/>
    </row>
    <row r="81" spans="1:6" ht="54.5" thickBot="1" x14ac:dyDescent="0.4">
      <c r="A81" s="1" t="s">
        <v>2</v>
      </c>
      <c r="B81" s="1" t="s">
        <v>13</v>
      </c>
      <c r="C81" s="1" t="s">
        <v>4</v>
      </c>
      <c r="D81" s="2" t="s">
        <v>75</v>
      </c>
      <c r="E81" s="5" t="s">
        <v>5</v>
      </c>
      <c r="F81" s="76" t="s">
        <v>81</v>
      </c>
    </row>
    <row r="82" spans="1:6" x14ac:dyDescent="0.35">
      <c r="A82" s="24"/>
      <c r="B82" s="25"/>
      <c r="C82" s="25"/>
      <c r="D82" s="3"/>
      <c r="E82" s="4"/>
      <c r="F82" s="4"/>
    </row>
    <row r="83" spans="1:6" x14ac:dyDescent="0.35">
      <c r="A83" s="94" t="s">
        <v>6</v>
      </c>
      <c r="B83" s="94"/>
      <c r="C83" s="94"/>
      <c r="D83" s="41">
        <f>SUM(D82)</f>
        <v>0</v>
      </c>
      <c r="E83" s="41">
        <f t="shared" ref="E83:F83" si="3">SUM(E82)</f>
        <v>0</v>
      </c>
      <c r="F83" s="41">
        <f t="shared" si="3"/>
        <v>0</v>
      </c>
    </row>
    <row r="84" spans="1:6" ht="15" thickBot="1" x14ac:dyDescent="0.4">
      <c r="B84" t="s">
        <v>7</v>
      </c>
    </row>
    <row r="85" spans="1:6" ht="15" thickBot="1" x14ac:dyDescent="0.4">
      <c r="A85" s="83" t="s">
        <v>71</v>
      </c>
      <c r="B85" s="84"/>
      <c r="C85" s="84"/>
      <c r="D85" s="84"/>
      <c r="E85" s="84"/>
      <c r="F85" s="95"/>
    </row>
    <row r="86" spans="1:6" ht="54.5" thickBot="1" x14ac:dyDescent="0.4">
      <c r="A86" s="1" t="s">
        <v>2</v>
      </c>
      <c r="B86" s="1" t="s">
        <v>3</v>
      </c>
      <c r="C86" s="1" t="s">
        <v>4</v>
      </c>
      <c r="D86" s="2" t="s">
        <v>75</v>
      </c>
      <c r="E86" s="5" t="s">
        <v>5</v>
      </c>
      <c r="F86" s="76" t="s">
        <v>81</v>
      </c>
    </row>
    <row r="87" spans="1:6" x14ac:dyDescent="0.35">
      <c r="A87" s="55"/>
      <c r="B87" s="63"/>
      <c r="C87" s="63"/>
      <c r="D87" s="3"/>
      <c r="E87" s="3"/>
      <c r="F87" s="3"/>
    </row>
    <row r="88" spans="1:6" x14ac:dyDescent="0.35">
      <c r="A88" s="96" t="s">
        <v>6</v>
      </c>
      <c r="B88" s="97"/>
      <c r="C88" s="98"/>
      <c r="D88" s="41">
        <f>SUM(D87)</f>
        <v>0</v>
      </c>
      <c r="E88" s="41">
        <f t="shared" ref="E88:F88" si="4">SUM(E87)</f>
        <v>0</v>
      </c>
      <c r="F88" s="41">
        <f t="shared" si="4"/>
        <v>0</v>
      </c>
    </row>
    <row r="89" spans="1:6" ht="15" thickBot="1" x14ac:dyDescent="0.4"/>
    <row r="90" spans="1:6" ht="15" thickBot="1" x14ac:dyDescent="0.4">
      <c r="A90" s="99" t="s">
        <v>72</v>
      </c>
      <c r="B90" s="100"/>
      <c r="C90" s="100"/>
      <c r="D90" s="100"/>
      <c r="E90" s="100"/>
      <c r="F90" s="101"/>
    </row>
    <row r="91" spans="1:6" ht="15" thickBot="1" x14ac:dyDescent="0.4">
      <c r="A91" s="102" t="s">
        <v>73</v>
      </c>
      <c r="B91" s="103"/>
      <c r="C91" s="103"/>
      <c r="D91" s="103"/>
      <c r="E91" s="103"/>
      <c r="F91" s="104"/>
    </row>
    <row r="92" spans="1:6" ht="54.5" thickBot="1" x14ac:dyDescent="0.4">
      <c r="A92" s="1" t="s">
        <v>2</v>
      </c>
      <c r="B92" s="1" t="s">
        <v>3</v>
      </c>
      <c r="C92" s="1" t="s">
        <v>4</v>
      </c>
      <c r="D92" s="2" t="s">
        <v>75</v>
      </c>
      <c r="E92" s="5" t="s">
        <v>5</v>
      </c>
      <c r="F92" s="76" t="s">
        <v>81</v>
      </c>
    </row>
    <row r="93" spans="1:6" x14ac:dyDescent="0.35">
      <c r="A93" s="20" t="s">
        <v>50</v>
      </c>
      <c r="B93" s="56" t="s">
        <v>40</v>
      </c>
      <c r="C93" s="21" t="s">
        <v>50</v>
      </c>
      <c r="D93" s="19">
        <v>114107</v>
      </c>
      <c r="E93" s="4">
        <v>114107</v>
      </c>
      <c r="F93" s="4">
        <v>114107</v>
      </c>
    </row>
    <row r="94" spans="1:6" x14ac:dyDescent="0.35">
      <c r="A94" s="30" t="s">
        <v>50</v>
      </c>
      <c r="B94" s="36" t="s">
        <v>41</v>
      </c>
      <c r="C94" s="22" t="s">
        <v>50</v>
      </c>
      <c r="D94" s="19">
        <v>50000</v>
      </c>
      <c r="E94" s="4">
        <v>50000</v>
      </c>
      <c r="F94" s="4">
        <v>50000</v>
      </c>
    </row>
    <row r="95" spans="1:6" x14ac:dyDescent="0.35">
      <c r="A95" s="24" t="s">
        <v>49</v>
      </c>
      <c r="B95" s="22" t="s">
        <v>42</v>
      </c>
      <c r="C95" s="28" t="s">
        <v>49</v>
      </c>
      <c r="D95" s="3">
        <v>150000</v>
      </c>
      <c r="E95" s="4">
        <v>150000</v>
      </c>
      <c r="F95" s="4">
        <v>127480</v>
      </c>
    </row>
    <row r="96" spans="1:6" x14ac:dyDescent="0.35">
      <c r="A96" s="24" t="s">
        <v>49</v>
      </c>
      <c r="B96" s="22" t="s">
        <v>41</v>
      </c>
      <c r="C96" s="28" t="s">
        <v>49</v>
      </c>
      <c r="D96" s="3">
        <v>100000</v>
      </c>
      <c r="E96" s="4">
        <v>100000</v>
      </c>
      <c r="F96" s="4">
        <v>93877.48</v>
      </c>
    </row>
    <row r="97" spans="1:6" x14ac:dyDescent="0.35">
      <c r="A97" s="30" t="s">
        <v>46</v>
      </c>
      <c r="B97" s="22" t="s">
        <v>40</v>
      </c>
      <c r="C97" s="30" t="s">
        <v>46</v>
      </c>
      <c r="D97" s="3">
        <v>98908</v>
      </c>
      <c r="E97" s="4">
        <v>98908</v>
      </c>
      <c r="F97" s="4">
        <v>98908</v>
      </c>
    </row>
    <row r="98" spans="1:6" x14ac:dyDescent="0.35">
      <c r="A98" s="30" t="s">
        <v>46</v>
      </c>
      <c r="B98" s="36" t="s">
        <v>41</v>
      </c>
      <c r="C98" s="22" t="s">
        <v>46</v>
      </c>
      <c r="D98" s="3">
        <v>50000</v>
      </c>
      <c r="E98" s="4">
        <v>50000</v>
      </c>
      <c r="F98" s="4">
        <v>50000</v>
      </c>
    </row>
    <row r="99" spans="1:6" x14ac:dyDescent="0.35">
      <c r="A99" s="24" t="s">
        <v>47</v>
      </c>
      <c r="B99" s="22" t="s">
        <v>40</v>
      </c>
      <c r="C99" s="28" t="s">
        <v>47</v>
      </c>
      <c r="D99" s="3">
        <v>53403</v>
      </c>
      <c r="E99" s="4">
        <v>53403</v>
      </c>
      <c r="F99" s="4">
        <v>26702</v>
      </c>
    </row>
    <row r="100" spans="1:6" x14ac:dyDescent="0.35">
      <c r="A100" s="30" t="s">
        <v>47</v>
      </c>
      <c r="B100" s="36" t="s">
        <v>41</v>
      </c>
      <c r="C100" s="22" t="s">
        <v>47</v>
      </c>
      <c r="D100" s="3">
        <v>50000</v>
      </c>
      <c r="E100" s="4">
        <v>50000</v>
      </c>
      <c r="F100" s="4">
        <v>50000</v>
      </c>
    </row>
    <row r="101" spans="1:6" x14ac:dyDescent="0.35">
      <c r="A101" s="28" t="s">
        <v>48</v>
      </c>
      <c r="B101" s="25" t="s">
        <v>40</v>
      </c>
      <c r="C101" s="28" t="s">
        <v>48</v>
      </c>
      <c r="D101" s="19">
        <v>105074</v>
      </c>
      <c r="E101" s="4">
        <v>105074</v>
      </c>
      <c r="F101" s="4">
        <v>78331.820000000007</v>
      </c>
    </row>
    <row r="102" spans="1:6" x14ac:dyDescent="0.35">
      <c r="A102" s="24" t="s">
        <v>48</v>
      </c>
      <c r="B102" s="53" t="s">
        <v>41</v>
      </c>
      <c r="C102" s="22" t="s">
        <v>48</v>
      </c>
      <c r="D102" s="19">
        <v>50000</v>
      </c>
      <c r="E102" s="4">
        <v>50000</v>
      </c>
      <c r="F102" s="4">
        <v>50000</v>
      </c>
    </row>
    <row r="103" spans="1:6" x14ac:dyDescent="0.35">
      <c r="A103" s="94" t="s">
        <v>6</v>
      </c>
      <c r="B103" s="94"/>
      <c r="C103" s="94"/>
      <c r="D103" s="41">
        <f>SUM(D93:D102)</f>
        <v>821492</v>
      </c>
      <c r="E103" s="41">
        <f>SUM(E93:E102)</f>
        <v>821492</v>
      </c>
      <c r="F103" s="41">
        <f>SUM(F93:F102)</f>
        <v>739406.3</v>
      </c>
    </row>
    <row r="104" spans="1:6" ht="15" thickBot="1" x14ac:dyDescent="0.4">
      <c r="A104" s="7"/>
      <c r="B104" s="7"/>
      <c r="C104" s="7"/>
      <c r="D104" s="8"/>
      <c r="E104" s="8"/>
      <c r="F104" s="8"/>
    </row>
    <row r="105" spans="1:6" ht="15" thickBot="1" x14ac:dyDescent="0.4">
      <c r="A105" s="102" t="s">
        <v>74</v>
      </c>
      <c r="B105" s="103"/>
      <c r="C105" s="103"/>
      <c r="D105" s="103"/>
      <c r="E105" s="103"/>
      <c r="F105" s="104"/>
    </row>
    <row r="106" spans="1:6" ht="54.5" thickBot="1" x14ac:dyDescent="0.4">
      <c r="A106" s="1" t="s">
        <v>2</v>
      </c>
      <c r="B106" s="1" t="s">
        <v>3</v>
      </c>
      <c r="C106" s="1" t="s">
        <v>4</v>
      </c>
      <c r="D106" s="2" t="s">
        <v>75</v>
      </c>
      <c r="E106" s="5" t="s">
        <v>5</v>
      </c>
      <c r="F106" s="76" t="s">
        <v>81</v>
      </c>
    </row>
    <row r="107" spans="1:6" x14ac:dyDescent="0.35">
      <c r="A107" s="24" t="s">
        <v>43</v>
      </c>
      <c r="B107" s="56" t="s">
        <v>44</v>
      </c>
      <c r="C107" s="25" t="s">
        <v>43</v>
      </c>
      <c r="D107" s="66">
        <v>557000</v>
      </c>
      <c r="E107" s="4">
        <v>557000</v>
      </c>
      <c r="F107" s="4">
        <f>152208+122496+93586+99813+82884.58</f>
        <v>550987.57999999996</v>
      </c>
    </row>
    <row r="108" spans="1:6" x14ac:dyDescent="0.35">
      <c r="A108" s="24" t="s">
        <v>49</v>
      </c>
      <c r="B108" s="73" t="s">
        <v>52</v>
      </c>
      <c r="C108" s="24" t="s">
        <v>49</v>
      </c>
      <c r="D108" s="67">
        <v>10000</v>
      </c>
      <c r="E108" s="4">
        <v>10000</v>
      </c>
      <c r="F108" s="4">
        <v>10000</v>
      </c>
    </row>
    <row r="109" spans="1:6" x14ac:dyDescent="0.35">
      <c r="A109" s="92" t="s">
        <v>6</v>
      </c>
      <c r="B109" s="92"/>
      <c r="C109" s="92"/>
      <c r="D109" s="41">
        <f>SUM(D107:D108)</f>
        <v>567000</v>
      </c>
      <c r="E109" s="41">
        <f>SUM(E107:E108)</f>
        <v>567000</v>
      </c>
      <c r="F109" s="41">
        <f>SUM(F107:F108)</f>
        <v>560987.57999999996</v>
      </c>
    </row>
    <row r="113" spans="1:6" s="9" customFormat="1" ht="13.5" x14ac:dyDescent="0.3"/>
    <row r="114" spans="1:6" s="9" customFormat="1" ht="15" thickBot="1" x14ac:dyDescent="0.4">
      <c r="A114"/>
      <c r="B114"/>
      <c r="C114"/>
      <c r="D114"/>
      <c r="E114"/>
      <c r="F114"/>
    </row>
    <row r="115" spans="1:6" s="9" customFormat="1" ht="15" thickBot="1" x14ac:dyDescent="0.4">
      <c r="A115"/>
      <c r="B115"/>
      <c r="C115" s="10" t="s">
        <v>8</v>
      </c>
      <c r="D115" s="11">
        <f>SUM(D21,D30,D37,D42,D59,D73,D78,D83,D88,D103,D109)</f>
        <v>9125796.3421863578</v>
      </c>
      <c r="E115" s="11">
        <f>SUM(E21,E30,E37,E42,E59,E73,E78,E83,E88,E103,E109)</f>
        <v>9184796.3421863578</v>
      </c>
      <c r="F115" s="11">
        <f>SUM(F21,F30,F37,F42,F59,F73,F78,F83,F88,F103,F109)</f>
        <v>10657356.33</v>
      </c>
    </row>
    <row r="116" spans="1:6" s="9" customFormat="1" x14ac:dyDescent="0.35">
      <c r="A116"/>
      <c r="B116"/>
      <c r="C116"/>
      <c r="D116"/>
      <c r="E116"/>
      <c r="F116"/>
    </row>
    <row r="117" spans="1:6" s="9" customFormat="1" ht="13.5" x14ac:dyDescent="0.3">
      <c r="A117" s="93" t="s">
        <v>45</v>
      </c>
      <c r="B117" s="93"/>
      <c r="C117" s="93"/>
      <c r="D117" s="12"/>
      <c r="E117" s="13"/>
      <c r="F117" s="13"/>
    </row>
    <row r="118" spans="1:6" s="9" customFormat="1" ht="13.5" x14ac:dyDescent="0.3">
      <c r="A118" s="93"/>
      <c r="B118" s="93"/>
      <c r="C118" s="93"/>
      <c r="D118" s="12"/>
      <c r="E118" s="13"/>
      <c r="F118" s="13"/>
    </row>
    <row r="119" spans="1:6" s="9" customFormat="1" ht="13.5" x14ac:dyDescent="0.3">
      <c r="A119" s="93"/>
      <c r="B119" s="93"/>
      <c r="C119" s="93"/>
      <c r="D119" s="12"/>
      <c r="E119" s="13"/>
      <c r="F119" s="13"/>
    </row>
    <row r="120" spans="1:6" s="9" customFormat="1" ht="13.5" x14ac:dyDescent="0.3">
      <c r="A120" s="14"/>
      <c r="B120" s="14"/>
      <c r="C120" s="14"/>
      <c r="D120" s="13"/>
      <c r="E120" s="13"/>
      <c r="F120" s="13"/>
    </row>
    <row r="121" spans="1:6" s="9" customFormat="1" ht="13.5" x14ac:dyDescent="0.3">
      <c r="A121" s="15"/>
      <c r="B121" s="14"/>
      <c r="C121" s="14"/>
      <c r="D121" s="16"/>
    </row>
    <row r="122" spans="1:6" s="9" customFormat="1" ht="13.5" x14ac:dyDescent="0.3">
      <c r="A122" s="15"/>
      <c r="B122" s="31"/>
      <c r="C122" s="31"/>
      <c r="D122" s="32"/>
      <c r="E122" s="17"/>
      <c r="F122" s="17"/>
    </row>
    <row r="123" spans="1:6" s="9" customFormat="1" ht="13.5" x14ac:dyDescent="0.3">
      <c r="A123" s="18" t="s">
        <v>9</v>
      </c>
      <c r="B123" s="33"/>
      <c r="C123" s="18" t="s">
        <v>10</v>
      </c>
      <c r="D123" s="38"/>
    </row>
    <row r="124" spans="1:6" s="9" customFormat="1" ht="13.5" x14ac:dyDescent="0.3">
      <c r="A124" s="18"/>
      <c r="B124" s="34"/>
      <c r="C124" s="18"/>
      <c r="D124" s="32"/>
    </row>
    <row r="125" spans="1:6" x14ac:dyDescent="0.35">
      <c r="A125" s="15"/>
      <c r="B125" s="31"/>
      <c r="C125" s="15"/>
      <c r="D125" s="32"/>
      <c r="E125" s="17"/>
      <c r="F125" s="17"/>
    </row>
    <row r="126" spans="1:6" x14ac:dyDescent="0.35">
      <c r="A126" s="15"/>
      <c r="B126" s="31"/>
      <c r="C126" s="15"/>
      <c r="D126" s="32"/>
      <c r="E126" s="17"/>
      <c r="F126" s="17"/>
    </row>
    <row r="127" spans="1:6" x14ac:dyDescent="0.35">
      <c r="A127" s="18" t="s">
        <v>11</v>
      </c>
      <c r="B127" s="33"/>
      <c r="C127" s="18" t="s">
        <v>10</v>
      </c>
      <c r="D127" s="37"/>
      <c r="E127" s="9"/>
      <c r="F127" s="9"/>
    </row>
    <row r="128" spans="1:6" x14ac:dyDescent="0.35">
      <c r="A128" s="31"/>
      <c r="B128" s="31"/>
      <c r="C128" s="35"/>
      <c r="D128" s="32"/>
      <c r="E128" s="16"/>
      <c r="F128" s="16"/>
    </row>
  </sheetData>
  <mergeCells count="29">
    <mergeCell ref="A1:B2"/>
    <mergeCell ref="A4:D4"/>
    <mergeCell ref="A30:C30"/>
    <mergeCell ref="A37:C37"/>
    <mergeCell ref="A44:F44"/>
    <mergeCell ref="A7:F7"/>
    <mergeCell ref="A6:F6"/>
    <mergeCell ref="A21:C21"/>
    <mergeCell ref="A23:F23"/>
    <mergeCell ref="A32:F32"/>
    <mergeCell ref="A33:F33"/>
    <mergeCell ref="A39:F39"/>
    <mergeCell ref="A42:C42"/>
    <mergeCell ref="A109:C109"/>
    <mergeCell ref="A117:C119"/>
    <mergeCell ref="A83:C83"/>
    <mergeCell ref="A85:F85"/>
    <mergeCell ref="A88:C88"/>
    <mergeCell ref="A90:F90"/>
    <mergeCell ref="A91:F91"/>
    <mergeCell ref="A103:C103"/>
    <mergeCell ref="A105:F105"/>
    <mergeCell ref="A80:F80"/>
    <mergeCell ref="A59:C59"/>
    <mergeCell ref="A62:F62"/>
    <mergeCell ref="A73:C73"/>
    <mergeCell ref="A78:C78"/>
    <mergeCell ref="A61:F61"/>
    <mergeCell ref="A75:F75"/>
  </mergeCells>
  <dataValidations count="4">
    <dataValidation allowBlank="1" showInputMessage="1" showErrorMessage="1" promptTitle="Activity" prompt="Please select from dropdown - this should reflect the core activity of the project" sqref="B8 B24" xr:uid="{00000000-0002-0000-0000-000000000000}"/>
    <dataValidation type="list" allowBlank="1" showInputMessage="1" showErrorMessage="1" sqref="B64:C64 C71 B72 C65 B65:B70 C68:C69" xr:uid="{00000000-0002-0000-0000-000001000000}">
      <formula1>"Hotel, B&amp;B, Other Emergency Accommodation with no supports"</formula1>
    </dataValidation>
    <dataValidation type="list" allowBlank="1" showInputMessage="1" showErrorMessage="1" sqref="C72 C67" xr:uid="{00000000-0002-0000-0000-000002000000}">
      <formula1>"Cold Weather Initiative, Hotel, B&amp;B, Other Emergency Accommodation with no supports"</formula1>
    </dataValidation>
    <dataValidation type="list" allowBlank="1" showInputMessage="1" showErrorMessage="1" sqref="C66 C70" xr:uid="{00000000-0002-0000-0000-000003000000}">
      <formula1>"Cold Weather Capacity,Hotel,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2026-08-04T10:04:52Z</dcterms:created>
  <dcterms:modified xsi:type="dcterms:W3CDTF">2026-08-04T10:04:56Z</dcterms:modified>
</cp:coreProperties>
</file>