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20000001_{FBAD68FE-E7AE-436D-A04B-08F3E06CC853}" xr6:coauthVersionLast="47" xr6:coauthVersionMax="47" xr10:uidLastSave="{00000000-0000-0000-0000-000000000000}"/>
  <bookViews>
    <workbookView xWindow="-28920" yWindow="45" windowWidth="29040" windowHeight="15720" xr2:uid="{00000000-000D-0000-FFFF-FFFF00000000}"/>
  </bookViews>
  <sheets>
    <sheet name="Financial Report" sheetId="1" r:id="rId1"/>
  </sheets>
  <definedNames>
    <definedName name="_xlnm.Print_Area" localSheetId="0">'Financial Report'!$A$1:$F$112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3" i="1" l="1"/>
  <c r="E94" i="1" s="1"/>
  <c r="E84" i="1"/>
  <c r="E89" i="1" s="1"/>
  <c r="E85" i="1"/>
  <c r="E86" i="1"/>
  <c r="E87" i="1"/>
  <c r="E88" i="1"/>
  <c r="E83" i="1"/>
  <c r="E82" i="1"/>
  <c r="E81" i="1"/>
  <c r="E80" i="1"/>
  <c r="E69" i="1"/>
  <c r="E64" i="1"/>
  <c r="E58" i="1"/>
  <c r="E59" i="1"/>
  <c r="E57" i="1"/>
  <c r="E43" i="1"/>
  <c r="E44" i="1"/>
  <c r="E45" i="1"/>
  <c r="E46" i="1"/>
  <c r="E52" i="1" s="1"/>
  <c r="E47" i="1"/>
  <c r="E48" i="1"/>
  <c r="E49" i="1"/>
  <c r="E50" i="1"/>
  <c r="E51" i="1"/>
  <c r="E42" i="1"/>
  <c r="E32" i="1"/>
  <c r="E31" i="1"/>
  <c r="E29" i="1"/>
  <c r="E28" i="1"/>
  <c r="E17" i="1"/>
  <c r="E16" i="1"/>
  <c r="E11" i="1"/>
  <c r="E10" i="1"/>
  <c r="E12" i="1" s="1"/>
  <c r="E9" i="1"/>
  <c r="F94" i="1"/>
  <c r="D94" i="1"/>
  <c r="F89" i="1"/>
  <c r="D89" i="1"/>
  <c r="D75" i="1"/>
  <c r="F70" i="1"/>
  <c r="E70" i="1"/>
  <c r="D70" i="1"/>
  <c r="F65" i="1"/>
  <c r="E65" i="1"/>
  <c r="D65" i="1"/>
  <c r="F60" i="1"/>
  <c r="D60" i="1"/>
  <c r="F52" i="1"/>
  <c r="D52" i="1"/>
  <c r="F32" i="1"/>
  <c r="D32" i="1"/>
  <c r="D24" i="1"/>
  <c r="F18" i="1"/>
  <c r="E18" i="1"/>
  <c r="D18" i="1"/>
  <c r="F12" i="1"/>
  <c r="D12" i="1"/>
  <c r="E60" i="1" l="1"/>
  <c r="E37" i="1"/>
  <c r="F37" i="1"/>
  <c r="D37" i="1"/>
  <c r="D100" i="1" s="1"/>
  <c r="E24" i="1"/>
  <c r="F24" i="1" l="1"/>
  <c r="F100" i="1" s="1"/>
  <c r="F75" i="1"/>
  <c r="E75" i="1" l="1"/>
  <c r="E100" i="1" s="1"/>
</calcChain>
</file>

<file path=xl/sharedStrings.xml><?xml version="1.0" encoding="utf-8"?>
<sst xmlns="http://schemas.openxmlformats.org/spreadsheetml/2006/main" count="212" uniqueCount="83">
  <si>
    <t>Financial Report</t>
  </si>
  <si>
    <t>Category 1 - Homeless Prevention, Tenancy Sustainment and Resettlement Supports</t>
  </si>
  <si>
    <t>Local Authority</t>
  </si>
  <si>
    <t>Project Name</t>
  </si>
  <si>
    <t>Service Provider</t>
  </si>
  <si>
    <t>Revised Expenditure Estimate                  (if applicable)</t>
  </si>
  <si>
    <t>SUB TOTALS</t>
  </si>
  <si>
    <t xml:space="preserve"> </t>
  </si>
  <si>
    <t>TOTALS</t>
  </si>
  <si>
    <t>Director of Finance</t>
  </si>
  <si>
    <t>Date</t>
  </si>
  <si>
    <t>Director of Housing</t>
  </si>
  <si>
    <t>Activity\Service</t>
  </si>
  <si>
    <t>Name of Facility</t>
  </si>
  <si>
    <t xml:space="preserve">Facility Type </t>
  </si>
  <si>
    <t>Description of Service</t>
  </si>
  <si>
    <t>I hereby certify that this statement of expenditure relates to the homeless services programme for the Mid East Region and that the delegated 'Section 10' Exchequer funding allocation is used for the sole purpose of expenditure incurred on this homeless services programme:</t>
  </si>
  <si>
    <t>Kildare Meath Wicklow</t>
  </si>
  <si>
    <t>Housing First</t>
  </si>
  <si>
    <t>PMVT</t>
  </si>
  <si>
    <t>Kildare County Council</t>
  </si>
  <si>
    <t>Resettlement Supports</t>
  </si>
  <si>
    <t>Teach Iosa</t>
  </si>
  <si>
    <t>Meath County Council</t>
  </si>
  <si>
    <t>Tenancy Sustainment</t>
  </si>
  <si>
    <t>Wicklow County Council</t>
  </si>
  <si>
    <t>Dublin Simon</t>
  </si>
  <si>
    <t>Priory Athy Family Hub</t>
  </si>
  <si>
    <t>Prosperous Family Hub</t>
  </si>
  <si>
    <t>Cuan Mhuire</t>
  </si>
  <si>
    <t>Michael Garry House</t>
  </si>
  <si>
    <t>Mount Offaly House</t>
  </si>
  <si>
    <t>Youth for peace/Teach Iosa</t>
  </si>
  <si>
    <t>Kerrdiffstown</t>
  </si>
  <si>
    <t>Jigginstown Manor</t>
  </si>
  <si>
    <t>Tiglin</t>
  </si>
  <si>
    <t>Drogheda Womens Homeless aid Hostel</t>
  </si>
  <si>
    <t>Drogheda Homeless Aid</t>
  </si>
  <si>
    <t>Drogheda Mens Homeless aid Hostel</t>
  </si>
  <si>
    <t>Dublin Simon Community</t>
  </si>
  <si>
    <t>San Remo STA</t>
  </si>
  <si>
    <t xml:space="preserve">Dublin Simon  </t>
  </si>
  <si>
    <t>Hotel</t>
  </si>
  <si>
    <t xml:space="preserve">Meath County Council </t>
  </si>
  <si>
    <t>B&amp;B</t>
  </si>
  <si>
    <t>Emergency Accommodation with limited Support</t>
  </si>
  <si>
    <t>Emergency Accommodation with no Support</t>
  </si>
  <si>
    <t xml:space="preserve">Wicklow County Council </t>
  </si>
  <si>
    <t>The warrens Kilmantin Hill Wicklow</t>
  </si>
  <si>
    <t>Homeless HAP Place Finder</t>
  </si>
  <si>
    <t>Homeless support officers by 2</t>
  </si>
  <si>
    <t>Outreach officers</t>
  </si>
  <si>
    <t>Tenancy support officer by 3</t>
  </si>
  <si>
    <t>Regional LA's</t>
  </si>
  <si>
    <t>Regional homeless services management</t>
  </si>
  <si>
    <t>Settlement Officers</t>
  </si>
  <si>
    <t>Tenancy support officer by 2</t>
  </si>
  <si>
    <t>Category 1A - Homeless Prevention, Tenancy Sustainment and Resettlement Supports (Excluding Housing First)</t>
  </si>
  <si>
    <t>Category 1B - Housing First Services</t>
  </si>
  <si>
    <t xml:space="preserve">Category 2 -  Supported Emergency Accommodation for Families  </t>
  </si>
  <si>
    <t xml:space="preserve">Category 2A -  Supported Emergency Accommodation for Families (Excluding Family Hubs) </t>
  </si>
  <si>
    <t xml:space="preserve">Category 2B -  Family Hubs </t>
  </si>
  <si>
    <t>Homeless support worker</t>
  </si>
  <si>
    <t>Fitzwilliam Road Family Hub</t>
  </si>
  <si>
    <t>Navan Family Hub (Flowerhill and Troytown, Windtown)</t>
  </si>
  <si>
    <t>De Paul Ireland</t>
  </si>
  <si>
    <t>DHLGH / Mid East Protocol Agreement - Financial Report 2025</t>
  </si>
  <si>
    <t>Initial 2025 Expenditure Estimate</t>
  </si>
  <si>
    <t xml:space="preserve">Category 8B Other Housing Authority Services including Administration </t>
  </si>
  <si>
    <t xml:space="preserve">Category 8A Housing Authority Prevention Services </t>
  </si>
  <si>
    <t>Category 8 - Housing Authority Homeless Services Provision including Administration</t>
  </si>
  <si>
    <t>Category 7 - Day Services</t>
  </si>
  <si>
    <t>Category 6 - Long-Term Supported Accommodation</t>
  </si>
  <si>
    <t>Category 5B -  Other Emergency Accommodation - Contracted Commerical Hotels and B&amp;Bs</t>
  </si>
  <si>
    <t>Category 5A -  Other Emergency Accommodation - Commerical Hotels and B&amp;Bs (Excluding Contracted Commerical Hotels and B&amp;Bs)</t>
  </si>
  <si>
    <t xml:space="preserve">Category 5 -  Other Emergency Accommodation - Commerical Hotels and B&amp;Bs </t>
  </si>
  <si>
    <t>Category 4 -  Supported Emergency Accommodation for Singles</t>
  </si>
  <si>
    <t>Osberstown Cottage</t>
  </si>
  <si>
    <t>Category 3 - Youth Specific Services</t>
  </si>
  <si>
    <t>All Pro</t>
  </si>
  <si>
    <t xml:space="preserve">Abbey Cottages </t>
  </si>
  <si>
    <t>Total Annual Expenditure (to end of current reporting quarter)</t>
  </si>
  <si>
    <t>Year Ending December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</si>
</sst>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
  </numFmts>
  <fonts count="10" x14ac:knownFonts="1">
    <font>
      <sz val="11"/>
      <color theme="1"/>
      <name val="Calibri"/>
      <family val="2"/>
      <scheme val="minor"/>
    </font>
    <font>
      <sz val="11"/>
      <color theme="1"/>
      <name val="Calibri"/>
      <family val="2"/>
      <scheme val="minor"/>
    </font>
    <font>
      <b/>
      <sz val="18"/>
      <color theme="1"/>
      <name val="Verdana"/>
      <family val="2"/>
    </font>
    <font>
      <b/>
      <sz val="10"/>
      <color theme="1"/>
      <name val="Verdana"/>
      <family val="2"/>
    </font>
    <font>
      <b/>
      <sz val="10"/>
      <name val="Verdana"/>
      <family val="2"/>
    </font>
    <font>
      <sz val="10"/>
      <name val="Verdana"/>
      <family val="2"/>
    </font>
    <font>
      <sz val="10"/>
      <color theme="1"/>
      <name val="Verdana"/>
      <family val="2"/>
    </font>
    <font>
      <sz val="9"/>
      <name val="Verdana"/>
      <family val="2"/>
    </font>
    <font>
      <b/>
      <sz val="9"/>
      <name val="Verdana"/>
      <family val="2"/>
    </font>
    <font>
      <b/>
      <sz val="11"/>
      <color theme="1"/>
      <name val="Verdana"/>
      <family val="2"/>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24994659260841701"/>
        <bgColor indexed="64"/>
      </patternFill>
    </fill>
  </fills>
  <borders count="3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116">
    <xf numFmtId="0" fontId="0" fillId="0" borderId="0" xfId="0"/>
    <xf numFmtId="164" fontId="6" fillId="0" borderId="6" xfId="0" applyNumberFormat="1" applyFont="1" applyBorder="1" applyAlignment="1" applyProtection="1">
      <alignment horizontal="center" vertical="center"/>
      <protection locked="0"/>
    </xf>
    <xf numFmtId="164" fontId="6" fillId="0" borderId="6" xfId="0" applyNumberFormat="1" applyFont="1" applyBorder="1" applyAlignment="1" applyProtection="1">
      <alignment horizontal="center" vertical="center" wrapText="1"/>
      <protection locked="0"/>
    </xf>
    <xf numFmtId="164" fontId="6" fillId="0" borderId="14" xfId="0" applyNumberFormat="1" applyFont="1" applyBorder="1" applyAlignment="1" applyProtection="1">
      <alignment horizontal="center" vertical="center"/>
      <protection locked="0"/>
    </xf>
    <xf numFmtId="0" fontId="5" fillId="0" borderId="0" xfId="0" applyFont="1" applyAlignment="1" applyProtection="1">
      <alignment wrapText="1"/>
      <protection locked="0"/>
    </xf>
    <xf numFmtId="0" fontId="3" fillId="0" borderId="10" xfId="0" applyFont="1" applyBorder="1" applyAlignment="1" applyProtection="1">
      <alignment wrapText="1"/>
      <protection locked="0"/>
    </xf>
    <xf numFmtId="164" fontId="5" fillId="0" borderId="0" xfId="0" applyNumberFormat="1" applyFont="1" applyAlignment="1" applyProtection="1">
      <alignment horizontal="center"/>
      <protection locked="0"/>
    </xf>
    <xf numFmtId="14" fontId="5" fillId="0" borderId="10" xfId="0" applyNumberFormat="1" applyFont="1" applyBorder="1" applyProtection="1">
      <protection locked="0"/>
    </xf>
    <xf numFmtId="14" fontId="5" fillId="0" borderId="10" xfId="0" applyNumberFormat="1" applyFont="1" applyBorder="1" applyAlignment="1" applyProtection="1">
      <alignment horizontal="right" vertical="center"/>
      <protection locked="0"/>
    </xf>
    <xf numFmtId="164" fontId="6" fillId="0" borderId="7" xfId="0" applyNumberFormat="1" applyFont="1" applyBorder="1" applyAlignment="1" applyProtection="1">
      <alignment horizontal="center" vertical="center"/>
      <protection locked="0"/>
    </xf>
    <xf numFmtId="164" fontId="5" fillId="0" borderId="7" xfId="1" applyNumberFormat="1" applyFont="1" applyFill="1" applyBorder="1" applyAlignment="1" applyProtection="1">
      <alignment horizontal="center" vertical="center"/>
    </xf>
    <xf numFmtId="164" fontId="5" fillId="2" borderId="12" xfId="1" applyNumberFormat="1" applyFont="1" applyFill="1" applyBorder="1" applyAlignment="1" applyProtection="1">
      <alignment horizontal="center" vertical="center"/>
    </xf>
    <xf numFmtId="164" fontId="5" fillId="2" borderId="7" xfId="1" applyNumberFormat="1" applyFont="1" applyFill="1" applyBorder="1" applyAlignment="1" applyProtection="1">
      <alignment horizontal="center" vertical="center"/>
    </xf>
    <xf numFmtId="0" fontId="4" fillId="0" borderId="4" xfId="0" applyFont="1" applyBorder="1" applyAlignment="1" applyProtection="1">
      <alignment horizontal="center" vertical="center" wrapText="1"/>
      <protection locked="0"/>
    </xf>
    <xf numFmtId="164" fontId="6" fillId="0" borderId="17" xfId="0" applyNumberFormat="1" applyFont="1" applyBorder="1" applyAlignment="1" applyProtection="1">
      <alignment horizontal="center" vertical="center"/>
      <protection locked="0"/>
    </xf>
    <xf numFmtId="164" fontId="6" fillId="0" borderId="24" xfId="0" applyNumberFormat="1" applyFont="1" applyBorder="1" applyAlignment="1" applyProtection="1">
      <alignment horizontal="center" vertical="center" wrapText="1"/>
      <protection locked="0"/>
    </xf>
    <xf numFmtId="164" fontId="6" fillId="0" borderId="26" xfId="0" applyNumberFormat="1" applyFont="1" applyBorder="1" applyAlignment="1" applyProtection="1">
      <alignment horizontal="center" vertical="center" wrapText="1"/>
      <protection locked="0"/>
    </xf>
    <xf numFmtId="164" fontId="6" fillId="0" borderId="27" xfId="0" applyNumberFormat="1" applyFont="1" applyBorder="1" applyAlignment="1" applyProtection="1">
      <alignment horizontal="center" vertical="center"/>
      <protection locked="0"/>
    </xf>
    <xf numFmtId="164" fontId="5" fillId="0" borderId="22" xfId="1" applyNumberFormat="1" applyFont="1" applyFill="1" applyBorder="1" applyAlignment="1" applyProtection="1">
      <alignment horizontal="center" vertical="center"/>
    </xf>
    <xf numFmtId="164" fontId="6" fillId="0" borderId="17" xfId="0" applyNumberFormat="1" applyFont="1" applyBorder="1" applyAlignment="1" applyProtection="1">
      <alignment horizontal="center" vertical="center" wrapText="1"/>
      <protection locked="0"/>
    </xf>
    <xf numFmtId="164" fontId="6" fillId="0" borderId="22" xfId="0" applyNumberFormat="1" applyFont="1" applyBorder="1" applyAlignment="1" applyProtection="1">
      <alignment horizontal="center" vertical="center"/>
      <protection locked="0"/>
    </xf>
    <xf numFmtId="0" fontId="0" fillId="0" borderId="0" xfId="0" applyAlignment="1">
      <alignment wrapText="1"/>
    </xf>
    <xf numFmtId="0" fontId="3" fillId="0" borderId="0" xfId="0" applyFont="1" applyAlignment="1">
      <alignment horizontal="left"/>
    </xf>
    <xf numFmtId="0" fontId="3" fillId="0" borderId="4" xfId="0" applyFont="1" applyBorder="1" applyAlignment="1">
      <alignment horizontal="left" vertical="center"/>
    </xf>
    <xf numFmtId="0" fontId="8" fillId="2" borderId="4" xfId="0" applyFont="1" applyFill="1" applyBorder="1" applyAlignment="1">
      <alignment horizontal="left"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164" fontId="5" fillId="0" borderId="6" xfId="0" applyNumberFormat="1" applyFont="1" applyBorder="1" applyAlignment="1">
      <alignment horizontal="center" vertical="center" wrapText="1"/>
    </xf>
    <xf numFmtId="0" fontId="5" fillId="0" borderId="29" xfId="0" applyFont="1" applyBorder="1" applyAlignment="1">
      <alignment horizontal="left" vertical="center" wrapText="1"/>
    </xf>
    <xf numFmtId="0" fontId="5" fillId="0" borderId="17" xfId="0" applyFont="1" applyBorder="1" applyAlignment="1">
      <alignment horizontal="left" vertical="center" wrapText="1"/>
    </xf>
    <xf numFmtId="164" fontId="5" fillId="0" borderId="17" xfId="0" applyNumberFormat="1" applyFont="1" applyBorder="1" applyAlignment="1">
      <alignment horizontal="center" vertical="center" wrapText="1"/>
    </xf>
    <xf numFmtId="164" fontId="3" fillId="0" borderId="18" xfId="0" applyNumberFormat="1" applyFont="1" applyBorder="1" applyAlignment="1">
      <alignment horizontal="center" vertical="center"/>
    </xf>
    <xf numFmtId="0" fontId="3" fillId="0" borderId="0" xfId="0" applyFont="1" applyAlignment="1">
      <alignment horizontal="right"/>
    </xf>
    <xf numFmtId="164" fontId="3" fillId="0" borderId="0" xfId="0" applyNumberFormat="1" applyFont="1" applyAlignment="1">
      <alignment horizontal="center" vertical="center"/>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164" fontId="5" fillId="0" borderId="12" xfId="0" applyNumberFormat="1" applyFont="1" applyBorder="1" applyAlignment="1">
      <alignment horizontal="center" vertical="center" wrapText="1"/>
    </xf>
    <xf numFmtId="0" fontId="0" fillId="0" borderId="16" xfId="0" applyBorder="1"/>
    <xf numFmtId="0" fontId="0" fillId="0" borderId="31" xfId="0" applyBorder="1"/>
    <xf numFmtId="0" fontId="0" fillId="0" borderId="32" xfId="0" applyBorder="1"/>
    <xf numFmtId="0" fontId="5" fillId="0" borderId="7" xfId="0" applyFont="1" applyBorder="1" applyAlignment="1">
      <alignment horizontal="left" vertical="center" wrapText="1"/>
    </xf>
    <xf numFmtId="164" fontId="5" fillId="0" borderId="7" xfId="0" applyNumberFormat="1" applyFont="1" applyBorder="1" applyAlignment="1">
      <alignment horizontal="center" vertical="center" wrapText="1"/>
    </xf>
    <xf numFmtId="0" fontId="5" fillId="0" borderId="16" xfId="0" applyFont="1" applyBorder="1" applyAlignment="1">
      <alignment horizontal="left" vertical="center" wrapText="1"/>
    </xf>
    <xf numFmtId="0" fontId="5" fillId="0" borderId="22" xfId="0" applyFont="1" applyBorder="1" applyAlignment="1">
      <alignment horizontal="left" vertical="center" wrapText="1"/>
    </xf>
    <xf numFmtId="0" fontId="5" fillId="0" borderId="21" xfId="0" applyFont="1" applyBorder="1" applyAlignment="1">
      <alignment horizontal="left" vertical="center" wrapText="1"/>
    </xf>
    <xf numFmtId="164" fontId="5" fillId="0" borderId="22" xfId="0" applyNumberFormat="1" applyFont="1" applyBorder="1" applyAlignment="1">
      <alignment horizontal="center" vertical="center" wrapText="1"/>
    </xf>
    <xf numFmtId="0" fontId="3" fillId="0" borderId="29" xfId="0" applyFont="1" applyBorder="1" applyAlignment="1">
      <alignment horizontal="right"/>
    </xf>
    <xf numFmtId="0" fontId="3" fillId="0" borderId="17" xfId="0" applyFont="1" applyBorder="1" applyAlignment="1">
      <alignment horizontal="right"/>
    </xf>
    <xf numFmtId="164" fontId="3" fillId="0" borderId="17" xfId="0" applyNumberFormat="1" applyFont="1" applyBorder="1" applyAlignment="1">
      <alignment horizontal="center" vertical="center"/>
    </xf>
    <xf numFmtId="0" fontId="5" fillId="2" borderId="12"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0" borderId="0" xfId="0" applyFont="1" applyAlignment="1">
      <alignment horizontal="left" vertical="center" wrapText="1"/>
    </xf>
    <xf numFmtId="0" fontId="5" fillId="2" borderId="27" xfId="0" applyFont="1" applyFill="1" applyBorder="1" applyAlignment="1">
      <alignment horizontal="left" vertical="center" wrapText="1"/>
    </xf>
    <xf numFmtId="0" fontId="5" fillId="0" borderId="13" xfId="0" applyFont="1" applyBorder="1" applyAlignment="1">
      <alignment horizontal="left" vertical="center" wrapText="1"/>
    </xf>
    <xf numFmtId="0" fontId="6" fillId="2" borderId="12" xfId="0" applyFont="1" applyFill="1" applyBorder="1" applyAlignment="1">
      <alignment horizontal="left" vertical="center" wrapText="1"/>
    </xf>
    <xf numFmtId="0" fontId="5" fillId="0" borderId="15" xfId="0" applyFont="1" applyBorder="1" applyAlignment="1">
      <alignment horizontal="left" vertical="center" wrapText="1"/>
    </xf>
    <xf numFmtId="0" fontId="6" fillId="2" borderId="7" xfId="0" applyFont="1" applyFill="1" applyBorder="1" applyAlignment="1">
      <alignment horizontal="left" vertical="center" wrapText="1"/>
    </xf>
    <xf numFmtId="0" fontId="6" fillId="0" borderId="17" xfId="0" applyFont="1" applyBorder="1" applyAlignment="1">
      <alignment horizontal="left" vertical="center" wrapText="1"/>
    </xf>
    <xf numFmtId="164" fontId="5" fillId="2" borderId="22" xfId="0" applyNumberFormat="1" applyFont="1" applyFill="1" applyBorder="1" applyAlignment="1">
      <alignment horizontal="center" vertical="center"/>
    </xf>
    <xf numFmtId="0" fontId="7" fillId="0" borderId="0" xfId="0" applyFont="1"/>
    <xf numFmtId="0" fontId="7" fillId="4" borderId="0" xfId="0" applyFont="1" applyFill="1"/>
    <xf numFmtId="164" fontId="5" fillId="0" borderId="30" xfId="0" applyNumberFormat="1" applyFont="1" applyBorder="1" applyAlignment="1">
      <alignment horizontal="center" vertical="center" wrapText="1"/>
    </xf>
    <xf numFmtId="0" fontId="5" fillId="2" borderId="29"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5" fillId="0" borderId="27" xfId="0" applyFont="1" applyBorder="1" applyAlignment="1">
      <alignment horizontal="left" vertical="center" wrapText="1"/>
    </xf>
    <xf numFmtId="164" fontId="6" fillId="0" borderId="17" xfId="0" applyNumberFormat="1" applyFont="1" applyBorder="1" applyAlignment="1">
      <alignment horizontal="center" vertical="center"/>
    </xf>
    <xf numFmtId="0" fontId="5" fillId="0" borderId="9" xfId="0" applyFont="1" applyBorder="1" applyAlignment="1">
      <alignment horizontal="left" vertical="center" wrapText="1"/>
    </xf>
    <xf numFmtId="0" fontId="5" fillId="0" borderId="8" xfId="0" applyFont="1" applyBorder="1" applyAlignment="1">
      <alignment horizontal="left" vertical="center" wrapText="1"/>
    </xf>
    <xf numFmtId="0" fontId="5" fillId="0" borderId="23" xfId="0" applyFont="1" applyBorder="1" applyAlignment="1">
      <alignment horizontal="left" vertical="center" wrapText="1"/>
    </xf>
    <xf numFmtId="0" fontId="5" fillId="0" borderId="20" xfId="0" applyFont="1" applyBorder="1" applyAlignment="1">
      <alignment horizontal="left" vertical="center" wrapText="1"/>
    </xf>
    <xf numFmtId="164" fontId="5" fillId="0" borderId="23" xfId="0" applyNumberFormat="1" applyFont="1" applyBorder="1" applyAlignment="1">
      <alignment horizontal="center" vertical="center" wrapText="1"/>
    </xf>
    <xf numFmtId="0" fontId="5" fillId="0" borderId="0" xfId="0" applyFont="1"/>
    <xf numFmtId="0" fontId="5" fillId="0" borderId="0" xfId="0" applyFont="1" applyAlignment="1">
      <alignment wrapText="1"/>
    </xf>
    <xf numFmtId="0" fontId="3" fillId="0" borderId="4" xfId="0" applyFont="1" applyBorder="1" applyAlignment="1">
      <alignment horizontal="right" vertical="center"/>
    </xf>
    <xf numFmtId="164" fontId="3" fillId="0" borderId="4" xfId="0" applyNumberFormat="1" applyFont="1" applyBorder="1" applyAlignment="1">
      <alignment horizontal="center" vertical="center"/>
    </xf>
    <xf numFmtId="0" fontId="4" fillId="0" borderId="0" xfId="0" applyFont="1" applyAlignment="1">
      <alignment wrapText="1"/>
    </xf>
    <xf numFmtId="164" fontId="4" fillId="0" borderId="0" xfId="0" applyNumberFormat="1" applyFont="1" applyAlignment="1">
      <alignment horizontal="center"/>
    </xf>
    <xf numFmtId="0" fontId="4" fillId="0" borderId="0" xfId="0" applyFont="1" applyAlignment="1">
      <alignment horizontal="right" wrapText="1"/>
    </xf>
    <xf numFmtId="164" fontId="5" fillId="0" borderId="0" xfId="0" applyNumberFormat="1" applyFont="1" applyAlignment="1">
      <alignment horizontal="center"/>
    </xf>
    <xf numFmtId="0" fontId="5" fillId="0" borderId="0" xfId="0" applyFont="1" applyAlignment="1">
      <alignment horizontal="center"/>
    </xf>
    <xf numFmtId="0" fontId="3" fillId="0" borderId="0" xfId="0" applyFont="1" applyAlignment="1">
      <alignment horizontal="right" wrapText="1"/>
    </xf>
    <xf numFmtId="0" fontId="3" fillId="0" borderId="0" xfId="0" applyFont="1" applyAlignment="1">
      <alignment wrapText="1"/>
    </xf>
    <xf numFmtId="164" fontId="5" fillId="0" borderId="0" xfId="0" applyNumberFormat="1" applyFont="1" applyAlignment="1">
      <alignment wrapText="1"/>
    </xf>
    <xf numFmtId="164" fontId="3" fillId="0" borderId="17" xfId="0" applyNumberFormat="1" applyFont="1" applyBorder="1" applyAlignment="1" applyProtection="1">
      <alignment horizontal="center" vertical="center"/>
      <protection locked="0"/>
    </xf>
    <xf numFmtId="0" fontId="6" fillId="0" borderId="19" xfId="0" applyFont="1" applyBorder="1" applyAlignment="1" applyProtection="1">
      <alignment horizontal="center" vertical="center" wrapText="1"/>
      <protection locked="0"/>
    </xf>
    <xf numFmtId="0" fontId="6" fillId="0" borderId="24" xfId="0" applyFont="1" applyBorder="1" applyAlignment="1" applyProtection="1">
      <alignment horizontal="center" vertical="center" wrapText="1"/>
      <protection locked="0"/>
    </xf>
    <xf numFmtId="0" fontId="5" fillId="0" borderId="33" xfId="0" applyFont="1" applyBorder="1" applyAlignment="1">
      <alignment horizontal="left" vertical="center" wrapText="1"/>
    </xf>
    <xf numFmtId="0" fontId="6" fillId="0" borderId="34" xfId="0" applyFont="1" applyBorder="1" applyAlignment="1" applyProtection="1">
      <alignment horizontal="center" vertical="center" wrapText="1"/>
      <protection locked="0"/>
    </xf>
    <xf numFmtId="0" fontId="6" fillId="0" borderId="35" xfId="0" applyFont="1" applyBorder="1" applyAlignment="1" applyProtection="1">
      <alignment horizontal="center" vertical="center" wrapText="1"/>
      <protection locked="0"/>
    </xf>
    <xf numFmtId="0" fontId="3" fillId="0" borderId="25" xfId="0" applyFont="1" applyBorder="1" applyAlignment="1">
      <alignment horizontal="right" vertical="center"/>
    </xf>
    <xf numFmtId="0" fontId="3" fillId="0" borderId="18" xfId="0" applyFont="1" applyBorder="1" applyAlignment="1">
      <alignment horizontal="right" vertical="center"/>
    </xf>
    <xf numFmtId="0" fontId="5" fillId="0" borderId="0" xfId="0" applyFont="1" applyAlignment="1">
      <alignment horizontal="left" wrapText="1"/>
    </xf>
    <xf numFmtId="0" fontId="3" fillId="0" borderId="25" xfId="0" applyFont="1" applyBorder="1" applyAlignment="1">
      <alignment horizontal="right"/>
    </xf>
    <xf numFmtId="0" fontId="3" fillId="0" borderId="18" xfId="0" applyFont="1" applyBorder="1" applyAlignment="1">
      <alignment horizontal="right"/>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28" xfId="0" applyFont="1" applyBorder="1" applyAlignment="1">
      <alignment horizontal="right" vertical="center"/>
    </xf>
    <xf numFmtId="0" fontId="3" fillId="3" borderId="1" xfId="0" applyFont="1" applyFill="1" applyBorder="1" applyAlignment="1">
      <alignment horizontal="left" vertical="center"/>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9" fillId="3" borderId="1" xfId="0" applyFont="1" applyFill="1" applyBorder="1" applyAlignment="1">
      <alignment horizontal="left"/>
    </xf>
    <xf numFmtId="0" fontId="9" fillId="3" borderId="2" xfId="0" applyFont="1" applyFill="1" applyBorder="1" applyAlignment="1">
      <alignment horizontal="left"/>
    </xf>
    <xf numFmtId="0" fontId="9" fillId="3" borderId="3" xfId="0" applyFont="1" applyFill="1" applyBorder="1" applyAlignment="1">
      <alignment horizontal="left"/>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3" fillId="0" borderId="1" xfId="0" applyFont="1" applyBorder="1" applyAlignment="1">
      <alignment horizontal="right"/>
    </xf>
    <xf numFmtId="0" fontId="3" fillId="0" borderId="2" xfId="0" applyFont="1" applyBorder="1" applyAlignment="1">
      <alignment horizontal="right"/>
    </xf>
    <xf numFmtId="0" fontId="3" fillId="0" borderId="28" xfId="0" applyFont="1" applyBorder="1" applyAlignment="1">
      <alignment horizontal="right"/>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2" fillId="0" borderId="0" xfId="0" applyFont="1"/>
    <xf numFmtId="0" fontId="9" fillId="0" borderId="0" xfId="0" applyFont="1" applyAlignment="1">
      <alignment horizontal="lef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O113"/>
  <sheetViews>
    <sheetView tabSelected="1" zoomScale="90" zoomScaleNormal="90" workbookViewId="0">
      <selection activeCell="G1" sqref="G1:G1048576"/>
    </sheetView>
  </sheetViews>
  <sheetFormatPr defaultColWidth="9.26953125" defaultRowHeight="14.5" x14ac:dyDescent="0.35"/>
  <cols>
    <col min="1" max="1" width="40.54296875" customWidth="1"/>
    <col min="2" max="2" width="47.7265625" customWidth="1"/>
    <col min="3" max="3" width="38" customWidth="1"/>
    <col min="4" max="6" width="21.26953125" customWidth="1"/>
    <col min="7" max="7" width="37.26953125" style="21" hidden="1" customWidth="1"/>
  </cols>
  <sheetData>
    <row r="1" spans="1:7" x14ac:dyDescent="0.35">
      <c r="A1" s="114" t="s">
        <v>0</v>
      </c>
      <c r="B1" s="114"/>
    </row>
    <row r="2" spans="1:7" x14ac:dyDescent="0.35">
      <c r="A2" s="114"/>
      <c r="B2" s="114"/>
    </row>
    <row r="4" spans="1:7" x14ac:dyDescent="0.35">
      <c r="A4" s="115" t="s">
        <v>66</v>
      </c>
      <c r="B4" s="115"/>
      <c r="C4" s="115"/>
      <c r="D4" s="115"/>
    </row>
    <row r="5" spans="1:7" ht="15" thickBot="1" x14ac:dyDescent="0.4">
      <c r="A5" s="22"/>
      <c r="B5" s="22" t="s">
        <v>82</v>
      </c>
      <c r="C5" s="22"/>
      <c r="D5" s="22"/>
    </row>
    <row r="6" spans="1:7" ht="15.75" customHeight="1" thickBot="1" x14ac:dyDescent="0.4">
      <c r="A6" s="105" t="s">
        <v>1</v>
      </c>
      <c r="B6" s="106"/>
      <c r="C6" s="106"/>
      <c r="D6" s="106"/>
      <c r="E6" s="106"/>
      <c r="F6" s="106"/>
      <c r="G6" s="107"/>
    </row>
    <row r="7" spans="1:7" ht="15.75" customHeight="1" thickBot="1" x14ac:dyDescent="0.4">
      <c r="A7" s="105" t="s">
        <v>57</v>
      </c>
      <c r="B7" s="106"/>
      <c r="C7" s="106"/>
      <c r="D7" s="106"/>
      <c r="E7" s="106"/>
      <c r="F7" s="106"/>
      <c r="G7" s="107"/>
    </row>
    <row r="8" spans="1:7" ht="54.5" thickBot="1" x14ac:dyDescent="0.4">
      <c r="A8" s="23" t="s">
        <v>2</v>
      </c>
      <c r="B8" s="24" t="s">
        <v>12</v>
      </c>
      <c r="C8" s="23" t="s">
        <v>4</v>
      </c>
      <c r="D8" s="25" t="s">
        <v>67</v>
      </c>
      <c r="E8" s="26" t="s">
        <v>5</v>
      </c>
      <c r="F8" s="13" t="s">
        <v>81</v>
      </c>
      <c r="G8" s="13"/>
    </row>
    <row r="9" spans="1:7" x14ac:dyDescent="0.35">
      <c r="A9" s="27" t="s">
        <v>20</v>
      </c>
      <c r="B9" s="28" t="s">
        <v>21</v>
      </c>
      <c r="C9" s="28" t="s">
        <v>22</v>
      </c>
      <c r="D9" s="29">
        <v>11000</v>
      </c>
      <c r="E9" s="2">
        <f>F9</f>
        <v>11000</v>
      </c>
      <c r="F9" s="2">
        <v>11000</v>
      </c>
      <c r="G9" s="86"/>
    </row>
    <row r="10" spans="1:7" x14ac:dyDescent="0.35">
      <c r="A10" s="27" t="s">
        <v>25</v>
      </c>
      <c r="B10" s="28" t="s">
        <v>24</v>
      </c>
      <c r="C10" s="28" t="s">
        <v>26</v>
      </c>
      <c r="D10" s="29">
        <v>36000</v>
      </c>
      <c r="E10" s="2">
        <f>F10</f>
        <v>18000</v>
      </c>
      <c r="F10" s="2">
        <v>18000</v>
      </c>
      <c r="G10" s="86"/>
    </row>
    <row r="11" spans="1:7" ht="15" thickBot="1" x14ac:dyDescent="0.4">
      <c r="A11" s="30" t="s">
        <v>25</v>
      </c>
      <c r="B11" s="31" t="s">
        <v>63</v>
      </c>
      <c r="C11" s="31" t="s">
        <v>26</v>
      </c>
      <c r="D11" s="32">
        <v>131250</v>
      </c>
      <c r="E11" s="19">
        <f>F11</f>
        <v>79809.73</v>
      </c>
      <c r="F11" s="19">
        <v>79809.73</v>
      </c>
      <c r="G11" s="87"/>
    </row>
    <row r="12" spans="1:7" ht="15" thickBot="1" x14ac:dyDescent="0.4">
      <c r="A12" s="108" t="s">
        <v>6</v>
      </c>
      <c r="B12" s="109"/>
      <c r="C12" s="110"/>
      <c r="D12" s="33">
        <f>SUM(D9:D11)</f>
        <v>178250</v>
      </c>
      <c r="E12" s="33">
        <f>SUM(E9:E11)</f>
        <v>108809.73</v>
      </c>
      <c r="F12" s="33">
        <f>SUM(F9:F11)</f>
        <v>108809.73</v>
      </c>
      <c r="G12" s="16"/>
    </row>
    <row r="13" spans="1:7" ht="15" thickBot="1" x14ac:dyDescent="0.4">
      <c r="A13" s="34"/>
      <c r="B13" s="34"/>
      <c r="C13" s="34"/>
      <c r="D13" s="35"/>
      <c r="E13" s="35"/>
      <c r="F13" s="35"/>
    </row>
    <row r="14" spans="1:7" ht="15" thickBot="1" x14ac:dyDescent="0.4">
      <c r="A14" s="105" t="s">
        <v>58</v>
      </c>
      <c r="B14" s="106"/>
      <c r="C14" s="106"/>
      <c r="D14" s="106"/>
      <c r="E14" s="106"/>
      <c r="F14" s="106"/>
      <c r="G14" s="107"/>
    </row>
    <row r="15" spans="1:7" ht="54.5" thickBot="1" x14ac:dyDescent="0.4">
      <c r="A15" s="23" t="s">
        <v>2</v>
      </c>
      <c r="B15" s="23" t="s">
        <v>13</v>
      </c>
      <c r="C15" s="23" t="s">
        <v>4</v>
      </c>
      <c r="D15" s="25" t="s">
        <v>67</v>
      </c>
      <c r="E15" s="26" t="s">
        <v>5</v>
      </c>
      <c r="F15" s="13" t="s">
        <v>81</v>
      </c>
      <c r="G15" s="13"/>
    </row>
    <row r="16" spans="1:7" x14ac:dyDescent="0.35">
      <c r="A16" s="36" t="s">
        <v>17</v>
      </c>
      <c r="B16" s="37" t="s">
        <v>18</v>
      </c>
      <c r="C16" s="37" t="s">
        <v>19</v>
      </c>
      <c r="D16" s="38">
        <v>107456</v>
      </c>
      <c r="E16" s="2">
        <f>F16</f>
        <v>86052.01</v>
      </c>
      <c r="F16" s="2">
        <v>86052.01</v>
      </c>
      <c r="G16" s="86"/>
    </row>
    <row r="17" spans="1:7" ht="15" thickBot="1" x14ac:dyDescent="0.4">
      <c r="A17" s="30" t="s">
        <v>23</v>
      </c>
      <c r="B17" s="31" t="s">
        <v>18</v>
      </c>
      <c r="C17" s="31" t="s">
        <v>65</v>
      </c>
      <c r="D17" s="32">
        <v>111535</v>
      </c>
      <c r="E17" s="19">
        <f>F17</f>
        <v>111534.96</v>
      </c>
      <c r="F17" s="19">
        <v>111534.96</v>
      </c>
      <c r="G17" s="87"/>
    </row>
    <row r="18" spans="1:7" ht="15" thickBot="1" x14ac:dyDescent="0.4">
      <c r="A18" s="94" t="s">
        <v>6</v>
      </c>
      <c r="B18" s="95"/>
      <c r="C18" s="95"/>
      <c r="D18" s="33">
        <f>SUM(D16:D17)</f>
        <v>218991</v>
      </c>
      <c r="E18" s="33">
        <f>SUM(E16:E17)</f>
        <v>197586.97</v>
      </c>
      <c r="F18" s="33">
        <f>SUM(F16:F17)</f>
        <v>197586.97</v>
      </c>
      <c r="G18" s="16"/>
    </row>
    <row r="19" spans="1:7" ht="15" thickBot="1" x14ac:dyDescent="0.4"/>
    <row r="20" spans="1:7" ht="15.75" customHeight="1" thickBot="1" x14ac:dyDescent="0.4">
      <c r="A20" s="105" t="s">
        <v>59</v>
      </c>
      <c r="B20" s="106"/>
      <c r="C20" s="106"/>
      <c r="D20" s="106"/>
      <c r="E20" s="106"/>
      <c r="F20" s="106"/>
      <c r="G20" s="107"/>
    </row>
    <row r="21" spans="1:7" ht="15.75" customHeight="1" thickBot="1" x14ac:dyDescent="0.4">
      <c r="A21" s="105" t="s">
        <v>60</v>
      </c>
      <c r="B21" s="106"/>
      <c r="C21" s="106"/>
      <c r="D21" s="106"/>
      <c r="E21" s="106"/>
      <c r="F21" s="106"/>
      <c r="G21" s="107"/>
    </row>
    <row r="22" spans="1:7" ht="54.5" thickBot="1" x14ac:dyDescent="0.4">
      <c r="A22" s="23" t="s">
        <v>2</v>
      </c>
      <c r="B22" s="23" t="s">
        <v>13</v>
      </c>
      <c r="C22" s="23" t="s">
        <v>4</v>
      </c>
      <c r="D22" s="25" t="s">
        <v>67</v>
      </c>
      <c r="E22" s="26" t="s">
        <v>5</v>
      </c>
      <c r="F22" s="13" t="s">
        <v>81</v>
      </c>
      <c r="G22" s="13"/>
    </row>
    <row r="23" spans="1:7" ht="15" thickBot="1" x14ac:dyDescent="0.4">
      <c r="A23" s="39"/>
      <c r="B23" s="40"/>
      <c r="C23" s="41"/>
      <c r="D23" s="19"/>
      <c r="E23" s="19"/>
      <c r="F23" s="19"/>
      <c r="G23" s="15"/>
    </row>
    <row r="24" spans="1:7" ht="15" thickBot="1" x14ac:dyDescent="0.4">
      <c r="A24" s="108" t="s">
        <v>6</v>
      </c>
      <c r="B24" s="109"/>
      <c r="C24" s="110"/>
      <c r="D24" s="33">
        <f>SUM(D23:D23)</f>
        <v>0</v>
      </c>
      <c r="E24" s="33">
        <f>SUM(E23:E23)</f>
        <v>0</v>
      </c>
      <c r="F24" s="33">
        <f t="shared" ref="F24" si="0">SUM(F23:F23)</f>
        <v>0</v>
      </c>
      <c r="G24" s="16"/>
    </row>
    <row r="25" spans="1:7" ht="15" thickBot="1" x14ac:dyDescent="0.4">
      <c r="A25" s="34"/>
      <c r="B25" s="34"/>
      <c r="C25" s="34"/>
      <c r="D25" s="35"/>
      <c r="E25" s="35"/>
      <c r="F25" s="35"/>
    </row>
    <row r="26" spans="1:7" ht="15" thickBot="1" x14ac:dyDescent="0.4">
      <c r="A26" s="105" t="s">
        <v>61</v>
      </c>
      <c r="B26" s="106"/>
      <c r="C26" s="106"/>
      <c r="D26" s="106"/>
      <c r="E26" s="106"/>
      <c r="F26" s="106"/>
      <c r="G26" s="107"/>
    </row>
    <row r="27" spans="1:7" ht="54.5" thickBot="1" x14ac:dyDescent="0.4">
      <c r="A27" s="23" t="s">
        <v>2</v>
      </c>
      <c r="B27" s="23" t="s">
        <v>13</v>
      </c>
      <c r="C27" s="23" t="s">
        <v>4</v>
      </c>
      <c r="D27" s="25" t="s">
        <v>67</v>
      </c>
      <c r="E27" s="26" t="s">
        <v>5</v>
      </c>
      <c r="F27" s="13" t="s">
        <v>81</v>
      </c>
      <c r="G27" s="13"/>
    </row>
    <row r="28" spans="1:7" x14ac:dyDescent="0.35">
      <c r="A28" s="36" t="s">
        <v>20</v>
      </c>
      <c r="B28" s="37" t="s">
        <v>27</v>
      </c>
      <c r="C28" s="42" t="s">
        <v>19</v>
      </c>
      <c r="D28" s="38">
        <v>416420.27</v>
      </c>
      <c r="E28" s="2">
        <f>F28</f>
        <v>424904.57</v>
      </c>
      <c r="F28" s="1">
        <v>424904.57</v>
      </c>
      <c r="G28" s="86"/>
    </row>
    <row r="29" spans="1:7" x14ac:dyDescent="0.35">
      <c r="A29" s="27" t="s">
        <v>20</v>
      </c>
      <c r="B29" s="31" t="s">
        <v>28</v>
      </c>
      <c r="C29" s="42" t="s">
        <v>19</v>
      </c>
      <c r="D29" s="43">
        <v>368343</v>
      </c>
      <c r="E29" s="9">
        <f>F29</f>
        <v>377204.86</v>
      </c>
      <c r="F29" s="9">
        <v>377204.86</v>
      </c>
      <c r="G29" s="86"/>
    </row>
    <row r="30" spans="1:7" ht="27" x14ac:dyDescent="0.35">
      <c r="A30" s="88" t="s">
        <v>23</v>
      </c>
      <c r="B30" s="42" t="s">
        <v>64</v>
      </c>
      <c r="C30" s="42" t="s">
        <v>79</v>
      </c>
      <c r="D30" s="43">
        <v>376009</v>
      </c>
      <c r="E30" s="9">
        <v>495113</v>
      </c>
      <c r="F30" s="9">
        <v>495113</v>
      </c>
      <c r="G30" s="89"/>
    </row>
    <row r="31" spans="1:7" ht="15" thickBot="1" x14ac:dyDescent="0.4">
      <c r="A31" s="71" t="s">
        <v>23</v>
      </c>
      <c r="B31" s="45" t="s">
        <v>80</v>
      </c>
      <c r="C31" s="45" t="s">
        <v>79</v>
      </c>
      <c r="D31" s="47">
        <v>28000</v>
      </c>
      <c r="E31" s="20">
        <f t="shared" ref="E31" si="1">F31</f>
        <v>27395.040000000001</v>
      </c>
      <c r="F31" s="20">
        <v>27395.040000000001</v>
      </c>
      <c r="G31" s="90"/>
    </row>
    <row r="32" spans="1:7" ht="15" thickBot="1" x14ac:dyDescent="0.4">
      <c r="A32" s="108" t="s">
        <v>6</v>
      </c>
      <c r="B32" s="109"/>
      <c r="C32" s="110"/>
      <c r="D32" s="33">
        <f>SUM(D28:D31)</f>
        <v>1188772.27</v>
      </c>
      <c r="E32" s="33">
        <f>SUM(E28:E31)</f>
        <v>1324617.47</v>
      </c>
      <c r="F32" s="33">
        <f>SUM(F28:F31)</f>
        <v>1324617.47</v>
      </c>
      <c r="G32" s="16"/>
    </row>
    <row r="33" spans="1:7" ht="15" thickBot="1" x14ac:dyDescent="0.4">
      <c r="A33" s="34"/>
      <c r="B33" s="34"/>
      <c r="C33" s="34"/>
      <c r="D33" s="35"/>
      <c r="E33" s="35"/>
      <c r="F33" s="35"/>
    </row>
    <row r="34" spans="1:7" ht="15" thickBot="1" x14ac:dyDescent="0.4">
      <c r="A34" s="105" t="s">
        <v>78</v>
      </c>
      <c r="B34" s="106"/>
      <c r="C34" s="106"/>
      <c r="D34" s="106"/>
      <c r="E34" s="106"/>
      <c r="F34" s="106"/>
      <c r="G34" s="107"/>
    </row>
    <row r="35" spans="1:7" ht="54.5" thickBot="1" x14ac:dyDescent="0.4">
      <c r="A35" s="23" t="s">
        <v>2</v>
      </c>
      <c r="B35" s="23" t="s">
        <v>13</v>
      </c>
      <c r="C35" s="23" t="s">
        <v>4</v>
      </c>
      <c r="D35" s="25" t="s">
        <v>67</v>
      </c>
      <c r="E35" s="26" t="s">
        <v>5</v>
      </c>
      <c r="F35" s="13" t="s">
        <v>81</v>
      </c>
      <c r="G35" s="13"/>
    </row>
    <row r="36" spans="1:7" ht="15" thickBot="1" x14ac:dyDescent="0.4">
      <c r="A36" s="48"/>
      <c r="B36" s="49"/>
      <c r="C36" s="49"/>
      <c r="D36" s="50"/>
      <c r="E36" s="85"/>
      <c r="F36" s="85"/>
      <c r="G36" s="15"/>
    </row>
    <row r="37" spans="1:7" ht="15" thickBot="1" x14ac:dyDescent="0.4">
      <c r="A37" s="108" t="s">
        <v>6</v>
      </c>
      <c r="B37" s="109"/>
      <c r="C37" s="110"/>
      <c r="D37" s="33">
        <f>SUM(D36)</f>
        <v>0</v>
      </c>
      <c r="E37" s="33">
        <f t="shared" ref="E37:F37" si="2">SUM(E36)</f>
        <v>0</v>
      </c>
      <c r="F37" s="33">
        <f t="shared" si="2"/>
        <v>0</v>
      </c>
      <c r="G37" s="16"/>
    </row>
    <row r="38" spans="1:7" x14ac:dyDescent="0.35">
      <c r="A38" s="34"/>
      <c r="B38" s="34"/>
      <c r="C38" s="34"/>
      <c r="D38" s="35"/>
      <c r="E38" s="35"/>
      <c r="F38" s="35"/>
    </row>
    <row r="39" spans="1:7" ht="15" thickBot="1" x14ac:dyDescent="0.4">
      <c r="A39" s="34"/>
      <c r="B39" s="34"/>
      <c r="C39" s="34"/>
      <c r="D39" s="35"/>
      <c r="E39" s="35"/>
      <c r="F39" s="35"/>
    </row>
    <row r="40" spans="1:7" ht="15.75" customHeight="1" thickBot="1" x14ac:dyDescent="0.4">
      <c r="A40" s="105" t="s">
        <v>76</v>
      </c>
      <c r="B40" s="106"/>
      <c r="C40" s="106"/>
      <c r="D40" s="106"/>
      <c r="E40" s="106"/>
      <c r="F40" s="106"/>
      <c r="G40" s="107"/>
    </row>
    <row r="41" spans="1:7" ht="54.5" thickBot="1" x14ac:dyDescent="0.4">
      <c r="A41" s="23" t="s">
        <v>2</v>
      </c>
      <c r="B41" s="23" t="s">
        <v>13</v>
      </c>
      <c r="C41" s="23" t="s">
        <v>4</v>
      </c>
      <c r="D41" s="25" t="s">
        <v>67</v>
      </c>
      <c r="E41" s="26" t="s">
        <v>5</v>
      </c>
      <c r="F41" s="13" t="s">
        <v>81</v>
      </c>
      <c r="G41" s="13"/>
    </row>
    <row r="42" spans="1:7" x14ac:dyDescent="0.35">
      <c r="A42" s="36" t="s">
        <v>20</v>
      </c>
      <c r="B42" s="37" t="s">
        <v>29</v>
      </c>
      <c r="C42" s="51" t="s">
        <v>29</v>
      </c>
      <c r="D42" s="38">
        <v>13944.6</v>
      </c>
      <c r="E42" s="1">
        <f>F42</f>
        <v>4635.5</v>
      </c>
      <c r="F42" s="1">
        <v>4635.5</v>
      </c>
      <c r="G42" s="86"/>
    </row>
    <row r="43" spans="1:7" x14ac:dyDescent="0.35">
      <c r="A43" s="27" t="s">
        <v>20</v>
      </c>
      <c r="B43" s="28" t="s">
        <v>30</v>
      </c>
      <c r="C43" s="28" t="s">
        <v>19</v>
      </c>
      <c r="D43" s="29">
        <v>518340</v>
      </c>
      <c r="E43" s="1">
        <f t="shared" ref="E43:E51" si="3">F43</f>
        <v>532124.55000000005</v>
      </c>
      <c r="F43" s="1">
        <v>532124.55000000005</v>
      </c>
      <c r="G43" s="86"/>
    </row>
    <row r="44" spans="1:7" x14ac:dyDescent="0.35">
      <c r="A44" s="27" t="s">
        <v>20</v>
      </c>
      <c r="B44" s="28" t="s">
        <v>31</v>
      </c>
      <c r="C44" s="28" t="s">
        <v>32</v>
      </c>
      <c r="D44" s="29">
        <v>182548.24</v>
      </c>
      <c r="E44" s="1">
        <f t="shared" si="3"/>
        <v>189236</v>
      </c>
      <c r="F44" s="1">
        <v>189236</v>
      </c>
      <c r="G44" s="86"/>
    </row>
    <row r="45" spans="1:7" x14ac:dyDescent="0.35">
      <c r="A45" s="27" t="s">
        <v>20</v>
      </c>
      <c r="B45" s="28" t="s">
        <v>33</v>
      </c>
      <c r="C45" s="28" t="s">
        <v>19</v>
      </c>
      <c r="D45" s="29">
        <v>1261313</v>
      </c>
      <c r="E45" s="1">
        <f t="shared" si="3"/>
        <v>1353246.82</v>
      </c>
      <c r="F45" s="1">
        <v>1353246.82</v>
      </c>
      <c r="G45" s="86"/>
    </row>
    <row r="46" spans="1:7" x14ac:dyDescent="0.35">
      <c r="A46" s="27" t="s">
        <v>20</v>
      </c>
      <c r="B46" s="28" t="s">
        <v>34</v>
      </c>
      <c r="C46" s="28" t="s">
        <v>35</v>
      </c>
      <c r="D46" s="29">
        <v>225000</v>
      </c>
      <c r="E46" s="1">
        <f t="shared" si="3"/>
        <v>296363.94</v>
      </c>
      <c r="F46" s="1">
        <v>296363.94</v>
      </c>
      <c r="G46" s="86"/>
    </row>
    <row r="47" spans="1:7" x14ac:dyDescent="0.35">
      <c r="A47" s="27" t="s">
        <v>23</v>
      </c>
      <c r="B47" s="28" t="s">
        <v>36</v>
      </c>
      <c r="C47" s="28" t="s">
        <v>37</v>
      </c>
      <c r="D47" s="29">
        <v>10000</v>
      </c>
      <c r="E47" s="1">
        <f t="shared" si="3"/>
        <v>12969.12</v>
      </c>
      <c r="F47" s="1">
        <v>12969.12</v>
      </c>
      <c r="G47" s="86"/>
    </row>
    <row r="48" spans="1:7" x14ac:dyDescent="0.35">
      <c r="A48" s="27" t="s">
        <v>23</v>
      </c>
      <c r="B48" s="28" t="s">
        <v>38</v>
      </c>
      <c r="C48" s="28" t="s">
        <v>37</v>
      </c>
      <c r="D48" s="29">
        <v>68310</v>
      </c>
      <c r="E48" s="1">
        <f t="shared" si="3"/>
        <v>75118.48</v>
      </c>
      <c r="F48" s="1">
        <v>75118.48</v>
      </c>
      <c r="G48" s="86"/>
    </row>
    <row r="49" spans="1:67" x14ac:dyDescent="0.35">
      <c r="A49" s="27" t="s">
        <v>23</v>
      </c>
      <c r="B49" s="28" t="s">
        <v>26</v>
      </c>
      <c r="C49" s="28" t="s">
        <v>39</v>
      </c>
      <c r="D49" s="29">
        <v>73465</v>
      </c>
      <c r="E49" s="1">
        <f t="shared" si="3"/>
        <v>76811.990000000005</v>
      </c>
      <c r="F49" s="1">
        <v>76811.990000000005</v>
      </c>
      <c r="G49" s="86"/>
    </row>
    <row r="50" spans="1:67" x14ac:dyDescent="0.35">
      <c r="A50" s="27" t="s">
        <v>25</v>
      </c>
      <c r="B50" s="28" t="s">
        <v>40</v>
      </c>
      <c r="C50" s="52" t="s">
        <v>41</v>
      </c>
      <c r="D50" s="10">
        <v>885810</v>
      </c>
      <c r="E50" s="1">
        <f t="shared" si="3"/>
        <v>822771.56</v>
      </c>
      <c r="F50" s="1">
        <v>822771.56</v>
      </c>
      <c r="G50" s="86"/>
    </row>
    <row r="51" spans="1:67" ht="15" thickBot="1" x14ac:dyDescent="0.4">
      <c r="A51" s="44" t="s">
        <v>20</v>
      </c>
      <c r="B51" s="53" t="s">
        <v>77</v>
      </c>
      <c r="C51" s="54" t="s">
        <v>39</v>
      </c>
      <c r="D51" s="18">
        <v>127661</v>
      </c>
      <c r="E51" s="14">
        <f t="shared" si="3"/>
        <v>61624.57</v>
      </c>
      <c r="F51" s="14">
        <v>61624.57</v>
      </c>
      <c r="G51" s="87"/>
    </row>
    <row r="52" spans="1:67" ht="15" thickBot="1" x14ac:dyDescent="0.4">
      <c r="A52" s="108" t="s">
        <v>6</v>
      </c>
      <c r="B52" s="109"/>
      <c r="C52" s="110"/>
      <c r="D52" s="33">
        <f>SUM(D42:D51)</f>
        <v>3366391.84</v>
      </c>
      <c r="E52" s="33">
        <f>SUM(E42:E51)</f>
        <v>3424902.5300000003</v>
      </c>
      <c r="F52" s="33">
        <f>SUM(F42:F51)</f>
        <v>3424902.5300000003</v>
      </c>
      <c r="G52" s="16"/>
    </row>
    <row r="53" spans="1:67" ht="15" thickBot="1" x14ac:dyDescent="0.4">
      <c r="A53" s="34"/>
      <c r="B53" s="34"/>
      <c r="C53" s="34"/>
      <c r="D53" s="35"/>
      <c r="E53" s="35"/>
      <c r="F53" s="35"/>
    </row>
    <row r="54" spans="1:67" ht="15.75" customHeight="1" thickBot="1" x14ac:dyDescent="0.4">
      <c r="A54" s="105" t="s">
        <v>75</v>
      </c>
      <c r="B54" s="106"/>
      <c r="C54" s="106"/>
      <c r="D54" s="106"/>
      <c r="E54" s="106"/>
      <c r="F54" s="106"/>
      <c r="G54" s="107"/>
    </row>
    <row r="55" spans="1:67" ht="15.75" customHeight="1" thickBot="1" x14ac:dyDescent="0.4">
      <c r="A55" s="111" t="s">
        <v>74</v>
      </c>
      <c r="B55" s="112"/>
      <c r="C55" s="112"/>
      <c r="D55" s="112"/>
      <c r="E55" s="112"/>
      <c r="F55" s="112"/>
      <c r="G55" s="113"/>
    </row>
    <row r="56" spans="1:67" ht="54.5" thickBot="1" x14ac:dyDescent="0.4">
      <c r="A56" s="23" t="s">
        <v>2</v>
      </c>
      <c r="B56" s="23" t="s">
        <v>14</v>
      </c>
      <c r="C56" s="23" t="s">
        <v>15</v>
      </c>
      <c r="D56" s="25" t="s">
        <v>67</v>
      </c>
      <c r="E56" s="26" t="s">
        <v>5</v>
      </c>
      <c r="F56" s="13" t="s">
        <v>81</v>
      </c>
      <c r="G56" s="13"/>
    </row>
    <row r="57" spans="1:67" ht="27" x14ac:dyDescent="0.35">
      <c r="A57" s="55" t="s">
        <v>20</v>
      </c>
      <c r="B57" s="56" t="s">
        <v>42</v>
      </c>
      <c r="C57" s="28" t="s">
        <v>45</v>
      </c>
      <c r="D57" s="11">
        <v>1400000</v>
      </c>
      <c r="E57" s="3">
        <f>F57</f>
        <v>2105029.2400000002</v>
      </c>
      <c r="F57" s="3">
        <v>2105029.2400000002</v>
      </c>
      <c r="G57" s="86"/>
    </row>
    <row r="58" spans="1:67" ht="27" x14ac:dyDescent="0.35">
      <c r="A58" s="57" t="s">
        <v>43</v>
      </c>
      <c r="B58" s="58" t="s">
        <v>44</v>
      </c>
      <c r="C58" s="28" t="s">
        <v>46</v>
      </c>
      <c r="D58" s="12">
        <v>5700000</v>
      </c>
      <c r="E58" s="3">
        <f t="shared" ref="E58:E59" si="4">F58</f>
        <v>8216436.8899999997</v>
      </c>
      <c r="F58" s="3">
        <v>8216436.8899999997</v>
      </c>
      <c r="G58" s="86"/>
    </row>
    <row r="59" spans="1:67" ht="27.5" thickBot="1" x14ac:dyDescent="0.4">
      <c r="A59" s="44" t="s">
        <v>25</v>
      </c>
      <c r="B59" s="59" t="s">
        <v>44</v>
      </c>
      <c r="C59" s="31" t="s">
        <v>46</v>
      </c>
      <c r="D59" s="60">
        <v>900000</v>
      </c>
      <c r="E59" s="17">
        <f t="shared" si="4"/>
        <v>1927662.98</v>
      </c>
      <c r="F59" s="17">
        <v>1927662.98</v>
      </c>
      <c r="G59" s="87"/>
    </row>
    <row r="60" spans="1:67" ht="15" thickBot="1" x14ac:dyDescent="0.4">
      <c r="A60" s="108" t="s">
        <v>6</v>
      </c>
      <c r="B60" s="109"/>
      <c r="C60" s="110"/>
      <c r="D60" s="33">
        <f>SUM(D57:D59)</f>
        <v>8000000</v>
      </c>
      <c r="E60" s="33">
        <f>SUM(E57:E59)</f>
        <v>12249129.109999999</v>
      </c>
      <c r="F60" s="33">
        <f>SUM(F57:F59)</f>
        <v>12249129.109999999</v>
      </c>
      <c r="G60" s="16"/>
    </row>
    <row r="61" spans="1:67" ht="15" thickBot="1" x14ac:dyDescent="0.4">
      <c r="A61" s="34"/>
      <c r="B61" s="34"/>
      <c r="C61" s="34"/>
      <c r="D61" s="35"/>
      <c r="E61" s="35"/>
      <c r="F61" s="35"/>
    </row>
    <row r="62" spans="1:67" s="62" customFormat="1" ht="13.5" customHeight="1" thickBot="1" x14ac:dyDescent="0.3">
      <c r="A62" s="105" t="s">
        <v>73</v>
      </c>
      <c r="B62" s="106"/>
      <c r="C62" s="106"/>
      <c r="D62" s="106"/>
      <c r="E62" s="106"/>
      <c r="F62" s="106"/>
      <c r="G62" s="107"/>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row>
    <row r="63" spans="1:67" ht="54.5" thickBot="1" x14ac:dyDescent="0.4">
      <c r="A63" s="23" t="s">
        <v>2</v>
      </c>
      <c r="B63" s="23" t="s">
        <v>14</v>
      </c>
      <c r="C63" s="23" t="s">
        <v>15</v>
      </c>
      <c r="D63" s="25" t="s">
        <v>67</v>
      </c>
      <c r="E63" s="26" t="s">
        <v>5</v>
      </c>
      <c r="F63" s="13" t="s">
        <v>81</v>
      </c>
      <c r="G63" s="13"/>
    </row>
    <row r="64" spans="1:67" ht="27.5" thickBot="1" x14ac:dyDescent="0.4">
      <c r="A64" s="44" t="s">
        <v>25</v>
      </c>
      <c r="B64" s="59" t="s">
        <v>44</v>
      </c>
      <c r="C64" s="31" t="s">
        <v>46</v>
      </c>
      <c r="D64" s="63">
        <v>215000</v>
      </c>
      <c r="E64" s="14">
        <f>F64</f>
        <v>211860</v>
      </c>
      <c r="F64" s="14">
        <v>211860</v>
      </c>
      <c r="G64" s="87"/>
    </row>
    <row r="65" spans="1:7" ht="15" thickBot="1" x14ac:dyDescent="0.4">
      <c r="A65" s="108" t="s">
        <v>6</v>
      </c>
      <c r="B65" s="109"/>
      <c r="C65" s="110"/>
      <c r="D65" s="33">
        <f>SUM(D64:D64)</f>
        <v>215000</v>
      </c>
      <c r="E65" s="33">
        <f>SUM(E64:E64)</f>
        <v>211860</v>
      </c>
      <c r="F65" s="33">
        <f>SUM(F64:F64)</f>
        <v>211860</v>
      </c>
      <c r="G65" s="16"/>
    </row>
    <row r="66" spans="1:7" ht="15" thickBot="1" x14ac:dyDescent="0.4">
      <c r="A66" s="34"/>
      <c r="B66" s="34"/>
      <c r="C66" s="34"/>
      <c r="D66" s="35"/>
      <c r="E66" s="35"/>
      <c r="F66" s="35"/>
    </row>
    <row r="67" spans="1:7" ht="15.75" customHeight="1" thickBot="1" x14ac:dyDescent="0.4">
      <c r="A67" s="105" t="s">
        <v>72</v>
      </c>
      <c r="B67" s="106"/>
      <c r="C67" s="106"/>
      <c r="D67" s="106"/>
      <c r="E67" s="106"/>
      <c r="F67" s="106"/>
      <c r="G67" s="107"/>
    </row>
    <row r="68" spans="1:7" ht="54.5" thickBot="1" x14ac:dyDescent="0.4">
      <c r="A68" s="23" t="s">
        <v>2</v>
      </c>
      <c r="B68" s="23" t="s">
        <v>13</v>
      </c>
      <c r="C68" s="23" t="s">
        <v>4</v>
      </c>
      <c r="D68" s="25" t="s">
        <v>67</v>
      </c>
      <c r="E68" s="26" t="s">
        <v>5</v>
      </c>
      <c r="F68" s="13" t="s">
        <v>81</v>
      </c>
      <c r="G68" s="13"/>
    </row>
    <row r="69" spans="1:7" ht="15" thickBot="1" x14ac:dyDescent="0.4">
      <c r="A69" s="64" t="s">
        <v>47</v>
      </c>
      <c r="B69" s="65" t="s">
        <v>48</v>
      </c>
      <c r="C69" s="65" t="s">
        <v>26</v>
      </c>
      <c r="D69" s="63">
        <v>115667.73</v>
      </c>
      <c r="E69" s="14">
        <f>F69</f>
        <v>90307.51</v>
      </c>
      <c r="F69" s="14">
        <v>90307.51</v>
      </c>
      <c r="G69" s="87"/>
    </row>
    <row r="70" spans="1:7" ht="15" thickBot="1" x14ac:dyDescent="0.4">
      <c r="A70" s="94" t="s">
        <v>6</v>
      </c>
      <c r="B70" s="95"/>
      <c r="C70" s="95"/>
      <c r="D70" s="33">
        <f>SUM(D69:D69)</f>
        <v>115667.73</v>
      </c>
      <c r="E70" s="33">
        <f>SUM(E69:E69)</f>
        <v>90307.51</v>
      </c>
      <c r="F70" s="33">
        <f>SUM(F69:F69)</f>
        <v>90307.51</v>
      </c>
      <c r="G70" s="16"/>
    </row>
    <row r="71" spans="1:7" ht="15" thickBot="1" x14ac:dyDescent="0.4">
      <c r="B71" t="s">
        <v>7</v>
      </c>
    </row>
    <row r="72" spans="1:7" ht="15" thickBot="1" x14ac:dyDescent="0.4">
      <c r="A72" s="105" t="s">
        <v>71</v>
      </c>
      <c r="B72" s="106"/>
      <c r="C72" s="106"/>
      <c r="D72" s="106"/>
      <c r="E72" s="106"/>
      <c r="F72" s="106"/>
      <c r="G72" s="107"/>
    </row>
    <row r="73" spans="1:7" ht="54.5" thickBot="1" x14ac:dyDescent="0.4">
      <c r="A73" s="23" t="s">
        <v>2</v>
      </c>
      <c r="B73" s="23" t="s">
        <v>3</v>
      </c>
      <c r="C73" s="23" t="s">
        <v>4</v>
      </c>
      <c r="D73" s="25" t="s">
        <v>67</v>
      </c>
      <c r="E73" s="26" t="s">
        <v>5</v>
      </c>
      <c r="F73" s="13" t="s">
        <v>81</v>
      </c>
      <c r="G73" s="13"/>
    </row>
    <row r="74" spans="1:7" ht="15" thickBot="1" x14ac:dyDescent="0.4">
      <c r="A74" s="66"/>
      <c r="B74" s="31"/>
      <c r="C74" s="31"/>
      <c r="D74" s="67"/>
      <c r="E74" s="14"/>
      <c r="F74" s="14"/>
      <c r="G74" s="15"/>
    </row>
    <row r="75" spans="1:7" ht="15" thickBot="1" x14ac:dyDescent="0.4">
      <c r="A75" s="96" t="s">
        <v>6</v>
      </c>
      <c r="B75" s="97"/>
      <c r="C75" s="98"/>
      <c r="D75" s="33">
        <f>SUM(D74:D74)</f>
        <v>0</v>
      </c>
      <c r="E75" s="33">
        <f>SUM(E74:E74)</f>
        <v>0</v>
      </c>
      <c r="F75" s="33">
        <f>SUM(F74:F74)</f>
        <v>0</v>
      </c>
      <c r="G75" s="16"/>
    </row>
    <row r="76" spans="1:7" ht="15" thickBot="1" x14ac:dyDescent="0.4"/>
    <row r="77" spans="1:7" ht="15" thickBot="1" x14ac:dyDescent="0.4">
      <c r="A77" s="102" t="s">
        <v>70</v>
      </c>
      <c r="B77" s="103"/>
      <c r="C77" s="103"/>
      <c r="D77" s="103"/>
      <c r="E77" s="103"/>
      <c r="F77" s="103"/>
      <c r="G77" s="104"/>
    </row>
    <row r="78" spans="1:7" ht="15" thickBot="1" x14ac:dyDescent="0.4">
      <c r="A78" s="99" t="s">
        <v>69</v>
      </c>
      <c r="B78" s="100"/>
      <c r="C78" s="100"/>
      <c r="D78" s="100"/>
      <c r="E78" s="100"/>
      <c r="F78" s="100"/>
      <c r="G78" s="101"/>
    </row>
    <row r="79" spans="1:7" ht="54.5" thickBot="1" x14ac:dyDescent="0.4">
      <c r="A79" s="23" t="s">
        <v>2</v>
      </c>
      <c r="B79" s="23" t="s">
        <v>3</v>
      </c>
      <c r="C79" s="23" t="s">
        <v>4</v>
      </c>
      <c r="D79" s="25" t="s">
        <v>67</v>
      </c>
      <c r="E79" s="26" t="s">
        <v>5</v>
      </c>
      <c r="F79" s="13" t="s">
        <v>81</v>
      </c>
      <c r="G79" s="13"/>
    </row>
    <row r="80" spans="1:7" x14ac:dyDescent="0.35">
      <c r="A80" s="36" t="s">
        <v>20</v>
      </c>
      <c r="B80" s="68" t="s">
        <v>49</v>
      </c>
      <c r="C80" s="69" t="s">
        <v>20</v>
      </c>
      <c r="D80" s="29">
        <v>50000</v>
      </c>
      <c r="E80" s="3">
        <f>D80</f>
        <v>50000</v>
      </c>
      <c r="F80" s="3">
        <v>53254.74</v>
      </c>
      <c r="G80" s="86"/>
    </row>
    <row r="81" spans="1:7" x14ac:dyDescent="0.35">
      <c r="A81" s="42" t="s">
        <v>23</v>
      </c>
      <c r="B81" s="68" t="s">
        <v>49</v>
      </c>
      <c r="C81" s="69" t="s">
        <v>23</v>
      </c>
      <c r="D81" s="43">
        <v>50000</v>
      </c>
      <c r="E81" s="3">
        <f>D81</f>
        <v>50000</v>
      </c>
      <c r="F81" s="3">
        <v>51895.98</v>
      </c>
      <c r="G81" s="86"/>
    </row>
    <row r="82" spans="1:7" x14ac:dyDescent="0.35">
      <c r="A82" s="42" t="s">
        <v>25</v>
      </c>
      <c r="B82" s="68" t="s">
        <v>49</v>
      </c>
      <c r="C82" s="69" t="s">
        <v>25</v>
      </c>
      <c r="D82" s="43">
        <v>50000</v>
      </c>
      <c r="E82" s="3">
        <f>D82</f>
        <v>50000</v>
      </c>
      <c r="F82" s="3">
        <v>54952.62</v>
      </c>
      <c r="G82" s="86"/>
    </row>
    <row r="83" spans="1:7" x14ac:dyDescent="0.35">
      <c r="A83" s="42" t="s">
        <v>20</v>
      </c>
      <c r="B83" s="68" t="s">
        <v>50</v>
      </c>
      <c r="C83" s="69" t="s">
        <v>20</v>
      </c>
      <c r="D83" s="43">
        <v>123705</v>
      </c>
      <c r="E83" s="3">
        <f>F83</f>
        <v>101965.09</v>
      </c>
      <c r="F83" s="3">
        <v>101965.09</v>
      </c>
      <c r="G83" s="86"/>
    </row>
    <row r="84" spans="1:7" x14ac:dyDescent="0.35">
      <c r="A84" s="42" t="s">
        <v>20</v>
      </c>
      <c r="B84" s="68" t="s">
        <v>51</v>
      </c>
      <c r="C84" s="69" t="s">
        <v>20</v>
      </c>
      <c r="D84" s="43">
        <v>205000</v>
      </c>
      <c r="E84" s="3">
        <f t="shared" ref="E84:E88" si="5">F84</f>
        <v>194990.07</v>
      </c>
      <c r="F84" s="3">
        <v>194990.07</v>
      </c>
      <c r="G84" s="86"/>
    </row>
    <row r="85" spans="1:7" x14ac:dyDescent="0.35">
      <c r="A85" s="42" t="s">
        <v>20</v>
      </c>
      <c r="B85" s="68" t="s">
        <v>52</v>
      </c>
      <c r="C85" s="69" t="s">
        <v>20</v>
      </c>
      <c r="D85" s="43">
        <v>160000</v>
      </c>
      <c r="E85" s="3">
        <f t="shared" si="5"/>
        <v>66047.56</v>
      </c>
      <c r="F85" s="3">
        <v>66047.56</v>
      </c>
      <c r="G85" s="86"/>
    </row>
    <row r="86" spans="1:7" x14ac:dyDescent="0.35">
      <c r="A86" s="42" t="s">
        <v>23</v>
      </c>
      <c r="B86" s="68" t="s">
        <v>55</v>
      </c>
      <c r="C86" s="69" t="s">
        <v>23</v>
      </c>
      <c r="D86" s="29">
        <v>274306</v>
      </c>
      <c r="E86" s="3">
        <f t="shared" si="5"/>
        <v>267903.21000000002</v>
      </c>
      <c r="F86" s="3">
        <v>267903.21000000002</v>
      </c>
      <c r="G86" s="86"/>
    </row>
    <row r="87" spans="1:7" x14ac:dyDescent="0.35">
      <c r="A87" s="42" t="s">
        <v>23</v>
      </c>
      <c r="B87" s="68" t="s">
        <v>62</v>
      </c>
      <c r="C87" s="69" t="s">
        <v>23</v>
      </c>
      <c r="D87" s="29">
        <v>46411</v>
      </c>
      <c r="E87" s="3">
        <f t="shared" si="5"/>
        <v>41607.57</v>
      </c>
      <c r="F87" s="3">
        <v>41607.57</v>
      </c>
      <c r="G87" s="86"/>
    </row>
    <row r="88" spans="1:7" ht="15" thickBot="1" x14ac:dyDescent="0.4">
      <c r="A88" s="45" t="s">
        <v>25</v>
      </c>
      <c r="B88" s="46" t="s">
        <v>56</v>
      </c>
      <c r="C88" s="70" t="s">
        <v>25</v>
      </c>
      <c r="D88" s="32">
        <v>133535</v>
      </c>
      <c r="E88" s="17">
        <f t="shared" si="5"/>
        <v>115040.39</v>
      </c>
      <c r="F88" s="17">
        <v>115040.39</v>
      </c>
      <c r="G88" s="87"/>
    </row>
    <row r="89" spans="1:7" ht="15" thickBot="1" x14ac:dyDescent="0.4">
      <c r="A89" s="94" t="s">
        <v>6</v>
      </c>
      <c r="B89" s="95"/>
      <c r="C89" s="95"/>
      <c r="D89" s="33">
        <f>SUM(D80:D88)</f>
        <v>1092957</v>
      </c>
      <c r="E89" s="33">
        <f>SUM(E80:E88)</f>
        <v>937553.89</v>
      </c>
      <c r="F89" s="33">
        <f>SUM(F80:F88)</f>
        <v>947657.23</v>
      </c>
      <c r="G89" s="16"/>
    </row>
    <row r="90" spans="1:7" ht="15" thickBot="1" x14ac:dyDescent="0.4">
      <c r="A90" s="34"/>
      <c r="B90" s="34"/>
      <c r="C90" s="34"/>
      <c r="D90" s="35"/>
      <c r="E90" s="35"/>
      <c r="F90" s="35"/>
    </row>
    <row r="91" spans="1:7" ht="15" thickBot="1" x14ac:dyDescent="0.4">
      <c r="A91" s="99" t="s">
        <v>68</v>
      </c>
      <c r="B91" s="100"/>
      <c r="C91" s="100"/>
      <c r="D91" s="100"/>
      <c r="E91" s="100"/>
      <c r="F91" s="100"/>
      <c r="G91" s="101"/>
    </row>
    <row r="92" spans="1:7" ht="54.5" thickBot="1" x14ac:dyDescent="0.4">
      <c r="A92" s="23" t="s">
        <v>2</v>
      </c>
      <c r="B92" s="23" t="s">
        <v>3</v>
      </c>
      <c r="C92" s="23" t="s">
        <v>4</v>
      </c>
      <c r="D92" s="25" t="s">
        <v>67</v>
      </c>
      <c r="E92" s="26" t="s">
        <v>5</v>
      </c>
      <c r="F92" s="13" t="s">
        <v>81</v>
      </c>
      <c r="G92" s="13"/>
    </row>
    <row r="93" spans="1:7" ht="15" thickBot="1" x14ac:dyDescent="0.4">
      <c r="A93" s="71" t="s">
        <v>53</v>
      </c>
      <c r="B93" s="46" t="s">
        <v>54</v>
      </c>
      <c r="C93" s="45" t="s">
        <v>53</v>
      </c>
      <c r="D93" s="72">
        <v>1004362</v>
      </c>
      <c r="E93" s="19">
        <f>F93</f>
        <v>992952.07</v>
      </c>
      <c r="F93" s="14">
        <v>992952.07</v>
      </c>
      <c r="G93" s="87"/>
    </row>
    <row r="94" spans="1:7" ht="15" thickBot="1" x14ac:dyDescent="0.4">
      <c r="A94" s="91" t="s">
        <v>6</v>
      </c>
      <c r="B94" s="92"/>
      <c r="C94" s="92"/>
      <c r="D94" s="33">
        <f>SUM(D93:D93)</f>
        <v>1004362</v>
      </c>
      <c r="E94" s="33">
        <f>SUM(E93:E93)</f>
        <v>992952.07</v>
      </c>
      <c r="F94" s="33">
        <f>SUM(F93:F93)</f>
        <v>992952.07</v>
      </c>
      <c r="G94" s="16"/>
    </row>
    <row r="98" spans="1:7" s="73" customFormat="1" ht="13.5" x14ac:dyDescent="0.3">
      <c r="G98" s="74"/>
    </row>
    <row r="99" spans="1:7" s="73" customFormat="1" ht="15" thickBot="1" x14ac:dyDescent="0.4">
      <c r="A99"/>
      <c r="B99"/>
      <c r="C99"/>
      <c r="D99"/>
      <c r="E99"/>
      <c r="F99"/>
      <c r="G99" s="74"/>
    </row>
    <row r="100" spans="1:7" s="73" customFormat="1" ht="15" thickBot="1" x14ac:dyDescent="0.4">
      <c r="A100"/>
      <c r="B100"/>
      <c r="C100" s="75" t="s">
        <v>8</v>
      </c>
      <c r="D100" s="76">
        <f>SUM(D12,D18,D24,D32,D37,D52,D60,D65,D70,D75,D89,D94)</f>
        <v>15380391.84</v>
      </c>
      <c r="E100" s="76">
        <f t="shared" ref="E100:F100" si="6">SUM(E12,E18,E24,E32,E37,E52,E60,E65,E70,E75,E89,E94)</f>
        <v>19537719.280000001</v>
      </c>
      <c r="F100" s="76">
        <f t="shared" si="6"/>
        <v>19547822.620000001</v>
      </c>
      <c r="G100" s="74"/>
    </row>
    <row r="101" spans="1:7" s="73" customFormat="1" x14ac:dyDescent="0.35">
      <c r="A101"/>
      <c r="B101"/>
      <c r="C101"/>
      <c r="D101"/>
      <c r="E101"/>
      <c r="F101"/>
      <c r="G101" s="74"/>
    </row>
    <row r="102" spans="1:7" s="73" customFormat="1" ht="13.5" x14ac:dyDescent="0.3">
      <c r="A102" s="93" t="s">
        <v>16</v>
      </c>
      <c r="B102" s="93"/>
      <c r="C102" s="93"/>
      <c r="D102" s="77"/>
      <c r="E102" s="78"/>
      <c r="F102" s="78"/>
      <c r="G102" s="74"/>
    </row>
    <row r="103" spans="1:7" s="73" customFormat="1" ht="13.5" x14ac:dyDescent="0.3">
      <c r="A103" s="93"/>
      <c r="B103" s="93"/>
      <c r="C103" s="93"/>
      <c r="D103" s="77"/>
      <c r="E103" s="78"/>
      <c r="F103" s="78"/>
      <c r="G103" s="74"/>
    </row>
    <row r="104" spans="1:7" s="73" customFormat="1" ht="13.5" x14ac:dyDescent="0.3">
      <c r="A104" s="93"/>
      <c r="B104" s="93"/>
      <c r="C104" s="93"/>
      <c r="D104" s="77"/>
      <c r="E104" s="78"/>
      <c r="F104" s="78"/>
      <c r="G104" s="74"/>
    </row>
    <row r="105" spans="1:7" s="73" customFormat="1" ht="13.5" x14ac:dyDescent="0.3">
      <c r="A105" s="79"/>
      <c r="B105" s="79"/>
      <c r="C105" s="79"/>
      <c r="D105" s="78"/>
      <c r="E105" s="78"/>
      <c r="F105" s="78"/>
      <c r="G105" s="74"/>
    </row>
    <row r="106" spans="1:7" s="73" customFormat="1" ht="13.5" x14ac:dyDescent="0.3">
      <c r="A106" s="74"/>
      <c r="B106" s="79"/>
      <c r="C106" s="79"/>
      <c r="D106" s="80"/>
      <c r="G106" s="74"/>
    </row>
    <row r="107" spans="1:7" s="73" customFormat="1" ht="13.5" x14ac:dyDescent="0.3">
      <c r="A107" s="74"/>
      <c r="B107" s="4"/>
      <c r="C107" s="74"/>
      <c r="D107" s="6"/>
      <c r="E107" s="81"/>
      <c r="F107" s="81"/>
      <c r="G107" s="74"/>
    </row>
    <row r="108" spans="1:7" s="73" customFormat="1" ht="13.5" x14ac:dyDescent="0.3">
      <c r="A108" s="82" t="s">
        <v>9</v>
      </c>
      <c r="B108" s="5"/>
      <c r="C108" s="82" t="s">
        <v>10</v>
      </c>
      <c r="D108" s="8"/>
      <c r="G108" s="74"/>
    </row>
    <row r="109" spans="1:7" s="73" customFormat="1" ht="13.5" x14ac:dyDescent="0.3">
      <c r="A109" s="82"/>
      <c r="B109" s="83"/>
      <c r="C109" s="82"/>
      <c r="D109" s="80"/>
      <c r="G109" s="74"/>
    </row>
    <row r="110" spans="1:7" x14ac:dyDescent="0.35">
      <c r="A110" s="74"/>
      <c r="B110" s="74"/>
      <c r="C110" s="74"/>
      <c r="D110" s="80"/>
      <c r="E110" s="81"/>
      <c r="F110" s="81"/>
    </row>
    <row r="111" spans="1:7" x14ac:dyDescent="0.35">
      <c r="A111" s="74"/>
      <c r="B111" s="4"/>
      <c r="C111" s="74"/>
      <c r="D111" s="6"/>
      <c r="E111" s="81"/>
      <c r="F111" s="81"/>
    </row>
    <row r="112" spans="1:7" x14ac:dyDescent="0.35">
      <c r="A112" s="82" t="s">
        <v>11</v>
      </c>
      <c r="B112" s="5"/>
      <c r="C112" s="82" t="s">
        <v>10</v>
      </c>
      <c r="D112" s="7"/>
      <c r="E112" s="73"/>
      <c r="F112" s="73"/>
    </row>
    <row r="113" spans="1:6" x14ac:dyDescent="0.35">
      <c r="A113" s="74"/>
      <c r="B113" s="74"/>
      <c r="C113" s="84"/>
      <c r="D113" s="80"/>
      <c r="E113" s="80"/>
      <c r="F113" s="80"/>
    </row>
  </sheetData>
  <mergeCells count="31">
    <mergeCell ref="A1:B2"/>
    <mergeCell ref="A4:D4"/>
    <mergeCell ref="A12:C12"/>
    <mergeCell ref="A32:C32"/>
    <mergeCell ref="A24:C24"/>
    <mergeCell ref="A7:G7"/>
    <mergeCell ref="A6:G6"/>
    <mergeCell ref="A26:G26"/>
    <mergeCell ref="A21:G21"/>
    <mergeCell ref="A20:G20"/>
    <mergeCell ref="A14:G14"/>
    <mergeCell ref="A67:G67"/>
    <mergeCell ref="A52:C52"/>
    <mergeCell ref="A60:C60"/>
    <mergeCell ref="A18:C18"/>
    <mergeCell ref="A65:C65"/>
    <mergeCell ref="A37:C37"/>
    <mergeCell ref="A62:G62"/>
    <mergeCell ref="A55:G55"/>
    <mergeCell ref="A54:G54"/>
    <mergeCell ref="A40:G40"/>
    <mergeCell ref="A34:G34"/>
    <mergeCell ref="A94:C94"/>
    <mergeCell ref="A102:C104"/>
    <mergeCell ref="A70:C70"/>
    <mergeCell ref="A75:C75"/>
    <mergeCell ref="A89:C89"/>
    <mergeCell ref="A91:G91"/>
    <mergeCell ref="A78:G78"/>
    <mergeCell ref="A77:G77"/>
    <mergeCell ref="A72:G72"/>
  </mergeCells>
  <dataValidations count="3">
    <dataValidation allowBlank="1" showInputMessage="1" showErrorMessage="1" promptTitle="Activity" prompt="Please select from dropdown - this should reflect the core activity of the project" sqref="B8" xr:uid="{00000000-0002-0000-0000-000000000000}"/>
    <dataValidation type="list" allowBlank="1" showInputMessage="1" showErrorMessage="1" sqref="B57:B59 B64" xr:uid="{00000000-0002-0000-0000-000001000000}">
      <formula1>"Hotel, B&amp;B, Other Emergency Accommodation with no supports"</formula1>
    </dataValidation>
    <dataValidation type="list" allowBlank="1" showInputMessage="1" showErrorMessage="1" sqref="B16:B17 B9:B11" xr:uid="{00000000-0002-0000-0000-000002000000}">
      <formula1>"Homeless Prevention, Tenancy Sustainment, Resettlement Supports, Housing First, Outreach, Other (describe)"</formula1>
    </dataValidation>
  </dataValidations>
  <pageMargins left="0.70866141732283472" right="0.70866141732283472" top="0.74803149606299213" bottom="0.74803149606299213" header="0.31496062992125984" footer="0.31496062992125984"/>
  <pageSetup paperSize="8" fitToHeight="2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Financial Report</vt:lpstr>
      <vt:lpstr>'Financial 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2026-08-18T15:14:41Z</dcterms:created>
  <dcterms:modified xsi:type="dcterms:W3CDTF">2026-08-18T15:15:02Z</dcterms:modified>
</cp:coreProperties>
</file>